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PhD\Article 1\Datasets\"/>
    </mc:Choice>
  </mc:AlternateContent>
  <xr:revisionPtr revIDLastSave="0" documentId="8_{B86A1722-95FB-469A-A85D-43B5CFA8BF85}" xr6:coauthVersionLast="47" xr6:coauthVersionMax="47" xr10:uidLastSave="{00000000-0000-0000-0000-000000000000}"/>
  <bookViews>
    <workbookView xWindow="-108" yWindow="-108" windowWidth="23256" windowHeight="12456" activeTab="3" xr2:uid="{B36A55E3-16DB-47AC-BD5B-5FD661533F3C}"/>
  </bookViews>
  <sheets>
    <sheet name="Rank" sheetId="2" r:id="rId1"/>
    <sheet name="Rank-Size" sheetId="3" r:id="rId2"/>
    <sheet name="Metros" sheetId="4" r:id="rId3"/>
    <sheet name="Charts" sheetId="5" r:id="rId4"/>
  </sheets>
  <definedNames>
    <definedName name="_xlnm._FilterDatabase" localSheetId="2" hidden="1">Metros!$A$1:$M$1</definedName>
    <definedName name="_xlnm._FilterDatabase" localSheetId="0" hidden="1">Rank!$A$1:$O$214</definedName>
    <definedName name="_xlnm._FilterDatabase" localSheetId="1" hidden="1">'Rank-Size'!$A$1:$AB$214</definedName>
    <definedName name="_xlchart.v1.0" hidden="1">Rank!$B$2:$B$214</definedName>
    <definedName name="_xlchart.v1.1" hidden="1">Rank!$K$1</definedName>
    <definedName name="_xlchart.v1.2" hidden="1">Rank!$K$2:$K$214</definedName>
    <definedName name="_xlchart.v1.3" hidden="1">Rank!$B$2:$B$214</definedName>
    <definedName name="_xlchart.v1.4" hidden="1">Rank!$C$1</definedName>
    <definedName name="_xlchart.v1.5" hidden="1">Rank!$C$2:$C$214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3" i="2" l="1"/>
  <c r="C242" i="2"/>
  <c r="M215" i="2"/>
  <c r="L11" i="4" s="1"/>
  <c r="I215" i="2"/>
  <c r="G215" i="2"/>
  <c r="F11" i="4" s="1"/>
  <c r="E215" i="2"/>
  <c r="D11" i="4" s="1"/>
  <c r="C215" i="2"/>
  <c r="B11" i="4" s="1"/>
  <c r="B10" i="4"/>
  <c r="D10" i="4"/>
  <c r="F10" i="4"/>
  <c r="L10" i="4"/>
  <c r="J10" i="4"/>
  <c r="C17" i="4"/>
  <c r="C16" i="4"/>
  <c r="B17" i="4"/>
  <c r="D17" i="4" s="1"/>
  <c r="B16" i="4"/>
  <c r="D16" i="4" s="1"/>
  <c r="C13" i="4"/>
  <c r="D228" i="3"/>
  <c r="C228" i="3"/>
  <c r="E228" i="3" s="1"/>
  <c r="D227" i="3"/>
  <c r="C227" i="3"/>
  <c r="E227" i="3" s="1"/>
  <c r="D226" i="3"/>
  <c r="C226" i="3"/>
  <c r="E226" i="3" s="1"/>
  <c r="C239" i="2"/>
  <c r="K215" i="2"/>
  <c r="C240" i="2" s="1"/>
  <c r="D240" i="2" s="1"/>
  <c r="H224" i="2"/>
  <c r="H225" i="2"/>
  <c r="H226" i="2"/>
  <c r="H227" i="2"/>
  <c r="H228" i="2"/>
  <c r="G224" i="2"/>
  <c r="G225" i="2"/>
  <c r="G226" i="2"/>
  <c r="G227" i="2"/>
  <c r="G228" i="2"/>
  <c r="H223" i="2"/>
  <c r="G223" i="2"/>
  <c r="G236" i="2"/>
  <c r="G235" i="2"/>
  <c r="G234" i="2"/>
  <c r="G233" i="2"/>
  <c r="G232" i="2"/>
  <c r="G231" i="2"/>
  <c r="D237" i="2"/>
  <c r="E237" i="2"/>
  <c r="F237" i="2"/>
  <c r="C237" i="2"/>
  <c r="D228" i="2"/>
  <c r="C228" i="2"/>
  <c r="D227" i="2"/>
  <c r="C227" i="2"/>
  <c r="D225" i="2"/>
  <c r="C225" i="2"/>
  <c r="D224" i="2"/>
  <c r="C224" i="2"/>
  <c r="D223" i="2"/>
  <c r="C223" i="2"/>
  <c r="D226" i="2"/>
  <c r="C226" i="2"/>
  <c r="J55" i="3"/>
  <c r="J30" i="3"/>
  <c r="J130" i="3"/>
  <c r="J78" i="3"/>
  <c r="J155" i="3"/>
  <c r="J164" i="3"/>
  <c r="J158" i="3"/>
  <c r="J108" i="3"/>
  <c r="J165" i="3"/>
  <c r="J76" i="3"/>
  <c r="J183" i="3"/>
  <c r="J70" i="3"/>
  <c r="J8" i="3"/>
  <c r="J14" i="3"/>
  <c r="J187" i="3"/>
  <c r="J176" i="3"/>
  <c r="J54" i="3"/>
  <c r="J3" i="3"/>
  <c r="J2" i="3"/>
  <c r="J29" i="3"/>
  <c r="J11" i="3"/>
  <c r="J6" i="3"/>
  <c r="J31" i="3"/>
  <c r="J24" i="3"/>
  <c r="J97" i="3"/>
  <c r="J123" i="3"/>
  <c r="J111" i="3"/>
  <c r="J174" i="3"/>
  <c r="J191" i="3"/>
  <c r="J85" i="3"/>
  <c r="J106" i="3"/>
  <c r="J143" i="3"/>
  <c r="J40" i="3"/>
  <c r="J129" i="3"/>
  <c r="J49" i="3"/>
  <c r="J144" i="3"/>
  <c r="J5" i="3"/>
  <c r="J47" i="3"/>
  <c r="J99" i="3"/>
  <c r="J189" i="3"/>
  <c r="J182" i="3"/>
  <c r="J27" i="3"/>
  <c r="J117" i="3"/>
  <c r="J9" i="3"/>
  <c r="J184" i="3"/>
  <c r="J141" i="3"/>
  <c r="J45" i="3"/>
  <c r="J107" i="3"/>
  <c r="J4" i="3"/>
  <c r="J197" i="3"/>
  <c r="J127" i="3"/>
  <c r="J46" i="3"/>
  <c r="J43" i="3"/>
  <c r="J192" i="3"/>
  <c r="J42" i="3"/>
  <c r="J152" i="3"/>
  <c r="J52" i="3"/>
  <c r="J72" i="3"/>
  <c r="J17" i="3"/>
  <c r="J22" i="3"/>
  <c r="J204" i="3"/>
  <c r="J156" i="3"/>
  <c r="J190" i="3"/>
  <c r="J36" i="3"/>
  <c r="J60" i="3"/>
  <c r="J120" i="3"/>
  <c r="J154" i="3"/>
  <c r="J69" i="3"/>
  <c r="J122" i="3"/>
  <c r="J75" i="3"/>
  <c r="J131" i="3"/>
  <c r="J151" i="3"/>
  <c r="J209" i="3"/>
  <c r="J196" i="3"/>
  <c r="J212" i="3"/>
  <c r="J210" i="3"/>
  <c r="J206" i="3"/>
  <c r="J177" i="3"/>
  <c r="J214" i="3"/>
  <c r="J23" i="3"/>
  <c r="J146" i="3"/>
  <c r="J180" i="3"/>
  <c r="J137" i="3"/>
  <c r="J193" i="3"/>
  <c r="J41" i="3"/>
  <c r="J211" i="3"/>
  <c r="J147" i="3"/>
  <c r="J125" i="3"/>
  <c r="J172" i="3"/>
  <c r="J48" i="3"/>
  <c r="J124" i="3"/>
  <c r="J104" i="3"/>
  <c r="J186" i="3"/>
  <c r="J19" i="3"/>
  <c r="J171" i="3"/>
  <c r="J201" i="3"/>
  <c r="J35" i="3"/>
  <c r="J145" i="3"/>
  <c r="J21" i="3"/>
  <c r="J38" i="3"/>
  <c r="J32" i="3"/>
  <c r="J157" i="3"/>
  <c r="J80" i="3"/>
  <c r="J13" i="3"/>
  <c r="J175" i="3"/>
  <c r="J133" i="3"/>
  <c r="J149" i="3"/>
  <c r="J118" i="3"/>
  <c r="J167" i="3"/>
  <c r="J63" i="3"/>
  <c r="J25" i="3"/>
  <c r="J159" i="3"/>
  <c r="J58" i="3"/>
  <c r="J62" i="3"/>
  <c r="J88" i="3"/>
  <c r="J79" i="3"/>
  <c r="J132" i="3"/>
  <c r="J170" i="3"/>
  <c r="J53" i="3"/>
  <c r="J59" i="3"/>
  <c r="J33" i="3"/>
  <c r="J26" i="3"/>
  <c r="J188" i="3"/>
  <c r="J121" i="3"/>
  <c r="J112" i="3"/>
  <c r="J90" i="3"/>
  <c r="J66" i="3"/>
  <c r="J51" i="3"/>
  <c r="J102" i="3"/>
  <c r="J194" i="3"/>
  <c r="J71" i="3"/>
  <c r="J74" i="3"/>
  <c r="J12" i="3"/>
  <c r="J142" i="3"/>
  <c r="J67" i="3"/>
  <c r="J109" i="3"/>
  <c r="J148" i="3"/>
  <c r="J168" i="3"/>
  <c r="J161" i="3"/>
  <c r="J150" i="3"/>
  <c r="J84" i="3"/>
  <c r="J7" i="3"/>
  <c r="J20" i="3"/>
  <c r="J160" i="3"/>
  <c r="J103" i="3"/>
  <c r="J135" i="3"/>
  <c r="J162" i="3"/>
  <c r="J15" i="3"/>
  <c r="J116" i="3"/>
  <c r="J61" i="3"/>
  <c r="J73" i="3"/>
  <c r="J94" i="3"/>
  <c r="J44" i="3"/>
  <c r="J96" i="3"/>
  <c r="J113" i="3"/>
  <c r="J110" i="3"/>
  <c r="J153" i="3"/>
  <c r="J179" i="3"/>
  <c r="J10" i="3"/>
  <c r="J81" i="3"/>
  <c r="J207" i="3"/>
  <c r="J86" i="3"/>
  <c r="J39" i="3"/>
  <c r="J114" i="3"/>
  <c r="J34" i="3"/>
  <c r="J82" i="3"/>
  <c r="J213" i="3"/>
  <c r="J169" i="3"/>
  <c r="J202" i="3"/>
  <c r="J18" i="3"/>
  <c r="J166" i="3"/>
  <c r="J91" i="3"/>
  <c r="J93" i="3"/>
  <c r="J119" i="3"/>
  <c r="J178" i="3"/>
  <c r="J200" i="3"/>
  <c r="J50" i="3"/>
  <c r="J83" i="3"/>
  <c r="J56" i="3"/>
  <c r="J181" i="3"/>
  <c r="J95" i="3"/>
  <c r="J185" i="3"/>
  <c r="J134" i="3"/>
  <c r="J163" i="3"/>
  <c r="J101" i="3"/>
  <c r="J203" i="3"/>
  <c r="J28" i="3"/>
  <c r="J16" i="3"/>
  <c r="J199" i="3"/>
  <c r="J195" i="3"/>
  <c r="J115" i="3"/>
  <c r="J173" i="3"/>
  <c r="J105" i="3"/>
  <c r="J208" i="3"/>
  <c r="J64" i="3"/>
  <c r="J89" i="3"/>
  <c r="J87" i="3"/>
  <c r="J77" i="3"/>
  <c r="J57" i="3"/>
  <c r="J138" i="3"/>
  <c r="J126" i="3"/>
  <c r="J198" i="3"/>
  <c r="J128" i="3"/>
  <c r="J98" i="3"/>
  <c r="J65" i="3"/>
  <c r="J68" i="3"/>
  <c r="J100" i="3"/>
  <c r="J92" i="3"/>
  <c r="J136" i="3"/>
  <c r="J139" i="3"/>
  <c r="J37" i="3"/>
  <c r="J140" i="3"/>
  <c r="J205" i="3"/>
  <c r="H55" i="3"/>
  <c r="H30" i="3"/>
  <c r="H130" i="3"/>
  <c r="H78" i="3"/>
  <c r="H155" i="3"/>
  <c r="H164" i="3"/>
  <c r="H158" i="3"/>
  <c r="H108" i="3"/>
  <c r="H165" i="3"/>
  <c r="H76" i="3"/>
  <c r="H183" i="3"/>
  <c r="H70" i="3"/>
  <c r="H8" i="3"/>
  <c r="H14" i="3"/>
  <c r="H187" i="3"/>
  <c r="H176" i="3"/>
  <c r="H54" i="3"/>
  <c r="H3" i="3"/>
  <c r="H2" i="3"/>
  <c r="H29" i="3"/>
  <c r="H11" i="3"/>
  <c r="H6" i="3"/>
  <c r="H31" i="3"/>
  <c r="H24" i="3"/>
  <c r="H97" i="3"/>
  <c r="H123" i="3"/>
  <c r="H111" i="3"/>
  <c r="H174" i="3"/>
  <c r="H191" i="3"/>
  <c r="H85" i="3"/>
  <c r="H106" i="3"/>
  <c r="H143" i="3"/>
  <c r="H40" i="3"/>
  <c r="H129" i="3"/>
  <c r="H49" i="3"/>
  <c r="H144" i="3"/>
  <c r="H5" i="3"/>
  <c r="H47" i="3"/>
  <c r="H99" i="3"/>
  <c r="H189" i="3"/>
  <c r="H182" i="3"/>
  <c r="H27" i="3"/>
  <c r="H117" i="3"/>
  <c r="H9" i="3"/>
  <c r="H184" i="3"/>
  <c r="H141" i="3"/>
  <c r="H45" i="3"/>
  <c r="H107" i="3"/>
  <c r="H4" i="3"/>
  <c r="H197" i="3"/>
  <c r="H127" i="3"/>
  <c r="H46" i="3"/>
  <c r="H43" i="3"/>
  <c r="H192" i="3"/>
  <c r="H42" i="3"/>
  <c r="H152" i="3"/>
  <c r="H52" i="3"/>
  <c r="H72" i="3"/>
  <c r="H17" i="3"/>
  <c r="H22" i="3"/>
  <c r="H204" i="3"/>
  <c r="H156" i="3"/>
  <c r="H190" i="3"/>
  <c r="H36" i="3"/>
  <c r="H60" i="3"/>
  <c r="H120" i="3"/>
  <c r="H154" i="3"/>
  <c r="H69" i="3"/>
  <c r="H122" i="3"/>
  <c r="H75" i="3"/>
  <c r="H131" i="3"/>
  <c r="H151" i="3"/>
  <c r="H209" i="3"/>
  <c r="H196" i="3"/>
  <c r="H212" i="3"/>
  <c r="H210" i="3"/>
  <c r="H206" i="3"/>
  <c r="H177" i="3"/>
  <c r="H214" i="3"/>
  <c r="H23" i="3"/>
  <c r="H146" i="3"/>
  <c r="H180" i="3"/>
  <c r="H137" i="3"/>
  <c r="H193" i="3"/>
  <c r="H41" i="3"/>
  <c r="H211" i="3"/>
  <c r="H147" i="3"/>
  <c r="H125" i="3"/>
  <c r="H172" i="3"/>
  <c r="H48" i="3"/>
  <c r="H124" i="3"/>
  <c r="H104" i="3"/>
  <c r="H186" i="3"/>
  <c r="H19" i="3"/>
  <c r="H171" i="3"/>
  <c r="H201" i="3"/>
  <c r="H35" i="3"/>
  <c r="H145" i="3"/>
  <c r="H21" i="3"/>
  <c r="H38" i="3"/>
  <c r="H32" i="3"/>
  <c r="H157" i="3"/>
  <c r="H80" i="3"/>
  <c r="H13" i="3"/>
  <c r="H175" i="3"/>
  <c r="H133" i="3"/>
  <c r="H149" i="3"/>
  <c r="H118" i="3"/>
  <c r="H167" i="3"/>
  <c r="H63" i="3"/>
  <c r="H25" i="3"/>
  <c r="H159" i="3"/>
  <c r="H58" i="3"/>
  <c r="H62" i="3"/>
  <c r="H88" i="3"/>
  <c r="H79" i="3"/>
  <c r="H132" i="3"/>
  <c r="H170" i="3"/>
  <c r="H53" i="3"/>
  <c r="H59" i="3"/>
  <c r="H33" i="3"/>
  <c r="H26" i="3"/>
  <c r="H188" i="3"/>
  <c r="H121" i="3"/>
  <c r="H112" i="3"/>
  <c r="H90" i="3"/>
  <c r="H66" i="3"/>
  <c r="H51" i="3"/>
  <c r="H102" i="3"/>
  <c r="H194" i="3"/>
  <c r="H71" i="3"/>
  <c r="H74" i="3"/>
  <c r="H12" i="3"/>
  <c r="H142" i="3"/>
  <c r="H67" i="3"/>
  <c r="H109" i="3"/>
  <c r="H148" i="3"/>
  <c r="H168" i="3"/>
  <c r="H161" i="3"/>
  <c r="H150" i="3"/>
  <c r="H84" i="3"/>
  <c r="H7" i="3"/>
  <c r="H20" i="3"/>
  <c r="H160" i="3"/>
  <c r="H103" i="3"/>
  <c r="H135" i="3"/>
  <c r="H162" i="3"/>
  <c r="H15" i="3"/>
  <c r="H116" i="3"/>
  <c r="H61" i="3"/>
  <c r="H73" i="3"/>
  <c r="H94" i="3"/>
  <c r="H44" i="3"/>
  <c r="H96" i="3"/>
  <c r="H113" i="3"/>
  <c r="H110" i="3"/>
  <c r="H153" i="3"/>
  <c r="H179" i="3"/>
  <c r="H10" i="3"/>
  <c r="H81" i="3"/>
  <c r="H207" i="3"/>
  <c r="H86" i="3"/>
  <c r="H39" i="3"/>
  <c r="H114" i="3"/>
  <c r="H34" i="3"/>
  <c r="H82" i="3"/>
  <c r="H213" i="3"/>
  <c r="H169" i="3"/>
  <c r="H202" i="3"/>
  <c r="H18" i="3"/>
  <c r="H166" i="3"/>
  <c r="H91" i="3"/>
  <c r="H93" i="3"/>
  <c r="H119" i="3"/>
  <c r="H178" i="3"/>
  <c r="H200" i="3"/>
  <c r="H50" i="3"/>
  <c r="H83" i="3"/>
  <c r="H56" i="3"/>
  <c r="H181" i="3"/>
  <c r="H95" i="3"/>
  <c r="H185" i="3"/>
  <c r="H134" i="3"/>
  <c r="H163" i="3"/>
  <c r="H101" i="3"/>
  <c r="H203" i="3"/>
  <c r="H28" i="3"/>
  <c r="H16" i="3"/>
  <c r="H199" i="3"/>
  <c r="H195" i="3"/>
  <c r="H115" i="3"/>
  <c r="H173" i="3"/>
  <c r="H105" i="3"/>
  <c r="H208" i="3"/>
  <c r="H64" i="3"/>
  <c r="H89" i="3"/>
  <c r="H87" i="3"/>
  <c r="H77" i="3"/>
  <c r="H57" i="3"/>
  <c r="H138" i="3"/>
  <c r="H126" i="3"/>
  <c r="H198" i="3"/>
  <c r="H128" i="3"/>
  <c r="H98" i="3"/>
  <c r="H65" i="3"/>
  <c r="H68" i="3"/>
  <c r="H100" i="3"/>
  <c r="H92" i="3"/>
  <c r="H136" i="3"/>
  <c r="H139" i="3"/>
  <c r="H37" i="3"/>
  <c r="H140" i="3"/>
  <c r="H205" i="3"/>
  <c r="N55" i="3"/>
  <c r="N30" i="3"/>
  <c r="N130" i="3"/>
  <c r="N78" i="3"/>
  <c r="N155" i="3"/>
  <c r="N164" i="3"/>
  <c r="N158" i="3"/>
  <c r="N108" i="3"/>
  <c r="N165" i="3"/>
  <c r="N76" i="3"/>
  <c r="N183" i="3"/>
  <c r="N70" i="3"/>
  <c r="N8" i="3"/>
  <c r="N14" i="3"/>
  <c r="N187" i="3"/>
  <c r="N176" i="3"/>
  <c r="N54" i="3"/>
  <c r="N3" i="3"/>
  <c r="N2" i="3"/>
  <c r="N29" i="3"/>
  <c r="N11" i="3"/>
  <c r="N6" i="3"/>
  <c r="N31" i="3"/>
  <c r="N24" i="3"/>
  <c r="N97" i="3"/>
  <c r="N123" i="3"/>
  <c r="N111" i="3"/>
  <c r="N174" i="3"/>
  <c r="N191" i="3"/>
  <c r="N85" i="3"/>
  <c r="N106" i="3"/>
  <c r="N143" i="3"/>
  <c r="N40" i="3"/>
  <c r="N129" i="3"/>
  <c r="N49" i="3"/>
  <c r="N144" i="3"/>
  <c r="N5" i="3"/>
  <c r="N47" i="3"/>
  <c r="N99" i="3"/>
  <c r="N189" i="3"/>
  <c r="N182" i="3"/>
  <c r="N27" i="3"/>
  <c r="N117" i="3"/>
  <c r="N9" i="3"/>
  <c r="N184" i="3"/>
  <c r="N141" i="3"/>
  <c r="N45" i="3"/>
  <c r="N107" i="3"/>
  <c r="N4" i="3"/>
  <c r="N197" i="3"/>
  <c r="N127" i="3"/>
  <c r="N46" i="3"/>
  <c r="N43" i="3"/>
  <c r="N192" i="3"/>
  <c r="N42" i="3"/>
  <c r="N152" i="3"/>
  <c r="N52" i="3"/>
  <c r="N72" i="3"/>
  <c r="N17" i="3"/>
  <c r="N22" i="3"/>
  <c r="N204" i="3"/>
  <c r="N156" i="3"/>
  <c r="N190" i="3"/>
  <c r="N36" i="3"/>
  <c r="N60" i="3"/>
  <c r="N120" i="3"/>
  <c r="N154" i="3"/>
  <c r="N69" i="3"/>
  <c r="N122" i="3"/>
  <c r="N75" i="3"/>
  <c r="N131" i="3"/>
  <c r="N151" i="3"/>
  <c r="N209" i="3"/>
  <c r="N196" i="3"/>
  <c r="N212" i="3"/>
  <c r="N210" i="3"/>
  <c r="N206" i="3"/>
  <c r="N177" i="3"/>
  <c r="N214" i="3"/>
  <c r="N23" i="3"/>
  <c r="N146" i="3"/>
  <c r="N180" i="3"/>
  <c r="N137" i="3"/>
  <c r="N193" i="3"/>
  <c r="N41" i="3"/>
  <c r="N211" i="3"/>
  <c r="N147" i="3"/>
  <c r="N125" i="3"/>
  <c r="N172" i="3"/>
  <c r="N48" i="3"/>
  <c r="N124" i="3"/>
  <c r="N104" i="3"/>
  <c r="N186" i="3"/>
  <c r="N19" i="3"/>
  <c r="N171" i="3"/>
  <c r="N201" i="3"/>
  <c r="N35" i="3"/>
  <c r="N145" i="3"/>
  <c r="N21" i="3"/>
  <c r="N38" i="3"/>
  <c r="N32" i="3"/>
  <c r="N157" i="3"/>
  <c r="N80" i="3"/>
  <c r="N13" i="3"/>
  <c r="N175" i="3"/>
  <c r="N133" i="3"/>
  <c r="N149" i="3"/>
  <c r="N118" i="3"/>
  <c r="N167" i="3"/>
  <c r="N63" i="3"/>
  <c r="N25" i="3"/>
  <c r="N159" i="3"/>
  <c r="N58" i="3"/>
  <c r="N62" i="3"/>
  <c r="N88" i="3"/>
  <c r="N79" i="3"/>
  <c r="N132" i="3"/>
  <c r="N170" i="3"/>
  <c r="N53" i="3"/>
  <c r="N59" i="3"/>
  <c r="N33" i="3"/>
  <c r="N26" i="3"/>
  <c r="N188" i="3"/>
  <c r="N121" i="3"/>
  <c r="N112" i="3"/>
  <c r="N90" i="3"/>
  <c r="N66" i="3"/>
  <c r="N51" i="3"/>
  <c r="N102" i="3"/>
  <c r="N194" i="3"/>
  <c r="N71" i="3"/>
  <c r="N74" i="3"/>
  <c r="N12" i="3"/>
  <c r="N142" i="3"/>
  <c r="N67" i="3"/>
  <c r="N109" i="3"/>
  <c r="N148" i="3"/>
  <c r="N168" i="3"/>
  <c r="N161" i="3"/>
  <c r="N150" i="3"/>
  <c r="N84" i="3"/>
  <c r="N7" i="3"/>
  <c r="N20" i="3"/>
  <c r="N160" i="3"/>
  <c r="N103" i="3"/>
  <c r="N135" i="3"/>
  <c r="N162" i="3"/>
  <c r="N15" i="3"/>
  <c r="N116" i="3"/>
  <c r="N61" i="3"/>
  <c r="N73" i="3"/>
  <c r="N94" i="3"/>
  <c r="N44" i="3"/>
  <c r="N96" i="3"/>
  <c r="N113" i="3"/>
  <c r="N110" i="3"/>
  <c r="N153" i="3"/>
  <c r="N179" i="3"/>
  <c r="N10" i="3"/>
  <c r="N81" i="3"/>
  <c r="N207" i="3"/>
  <c r="N86" i="3"/>
  <c r="N39" i="3"/>
  <c r="N114" i="3"/>
  <c r="N34" i="3"/>
  <c r="N82" i="3"/>
  <c r="N213" i="3"/>
  <c r="N169" i="3"/>
  <c r="N202" i="3"/>
  <c r="N18" i="3"/>
  <c r="N166" i="3"/>
  <c r="N91" i="3"/>
  <c r="N93" i="3"/>
  <c r="N119" i="3"/>
  <c r="N178" i="3"/>
  <c r="N200" i="3"/>
  <c r="N50" i="3"/>
  <c r="N83" i="3"/>
  <c r="N56" i="3"/>
  <c r="N181" i="3"/>
  <c r="N95" i="3"/>
  <c r="N185" i="3"/>
  <c r="N134" i="3"/>
  <c r="N163" i="3"/>
  <c r="N101" i="3"/>
  <c r="N203" i="3"/>
  <c r="N28" i="3"/>
  <c r="N16" i="3"/>
  <c r="N199" i="3"/>
  <c r="N195" i="3"/>
  <c r="N115" i="3"/>
  <c r="N173" i="3"/>
  <c r="N105" i="3"/>
  <c r="N208" i="3"/>
  <c r="N64" i="3"/>
  <c r="N89" i="3"/>
  <c r="N87" i="3"/>
  <c r="N77" i="3"/>
  <c r="N57" i="3"/>
  <c r="N138" i="3"/>
  <c r="N126" i="3"/>
  <c r="N198" i="3"/>
  <c r="N128" i="3"/>
  <c r="N98" i="3"/>
  <c r="N65" i="3"/>
  <c r="N68" i="3"/>
  <c r="N100" i="3"/>
  <c r="N92" i="3"/>
  <c r="N136" i="3"/>
  <c r="N139" i="3"/>
  <c r="N37" i="3"/>
  <c r="N140" i="3"/>
  <c r="N205" i="3"/>
  <c r="L140" i="3"/>
  <c r="L55" i="3"/>
  <c r="L30" i="3"/>
  <c r="L130" i="3"/>
  <c r="L78" i="3"/>
  <c r="L155" i="3"/>
  <c r="L164" i="3"/>
  <c r="L158" i="3"/>
  <c r="L108" i="3"/>
  <c r="L165" i="3"/>
  <c r="L76" i="3"/>
  <c r="L183" i="3"/>
  <c r="L70" i="3"/>
  <c r="L8" i="3"/>
  <c r="L14" i="3"/>
  <c r="L187" i="3"/>
  <c r="L176" i="3"/>
  <c r="L54" i="3"/>
  <c r="L3" i="3"/>
  <c r="L2" i="3"/>
  <c r="L29" i="3"/>
  <c r="L11" i="3"/>
  <c r="L6" i="3"/>
  <c r="L31" i="3"/>
  <c r="L24" i="3"/>
  <c r="L97" i="3"/>
  <c r="L123" i="3"/>
  <c r="L111" i="3"/>
  <c r="L174" i="3"/>
  <c r="L191" i="3"/>
  <c r="L85" i="3"/>
  <c r="L106" i="3"/>
  <c r="L143" i="3"/>
  <c r="L40" i="3"/>
  <c r="L129" i="3"/>
  <c r="L49" i="3"/>
  <c r="L144" i="3"/>
  <c r="L5" i="3"/>
  <c r="L47" i="3"/>
  <c r="L99" i="3"/>
  <c r="L189" i="3"/>
  <c r="L182" i="3"/>
  <c r="L27" i="3"/>
  <c r="L117" i="3"/>
  <c r="L9" i="3"/>
  <c r="L184" i="3"/>
  <c r="L141" i="3"/>
  <c r="L45" i="3"/>
  <c r="L107" i="3"/>
  <c r="L4" i="3"/>
  <c r="L197" i="3"/>
  <c r="L127" i="3"/>
  <c r="L46" i="3"/>
  <c r="L43" i="3"/>
  <c r="L192" i="3"/>
  <c r="L42" i="3"/>
  <c r="L152" i="3"/>
  <c r="L52" i="3"/>
  <c r="L72" i="3"/>
  <c r="L17" i="3"/>
  <c r="L22" i="3"/>
  <c r="L204" i="3"/>
  <c r="L156" i="3"/>
  <c r="L190" i="3"/>
  <c r="L36" i="3"/>
  <c r="L60" i="3"/>
  <c r="L120" i="3"/>
  <c r="L154" i="3"/>
  <c r="L69" i="3"/>
  <c r="L122" i="3"/>
  <c r="L75" i="3"/>
  <c r="L131" i="3"/>
  <c r="L151" i="3"/>
  <c r="L209" i="3"/>
  <c r="L196" i="3"/>
  <c r="L212" i="3"/>
  <c r="L210" i="3"/>
  <c r="L206" i="3"/>
  <c r="L177" i="3"/>
  <c r="L214" i="3"/>
  <c r="L23" i="3"/>
  <c r="L146" i="3"/>
  <c r="L180" i="3"/>
  <c r="L137" i="3"/>
  <c r="L193" i="3"/>
  <c r="L41" i="3"/>
  <c r="L211" i="3"/>
  <c r="L147" i="3"/>
  <c r="L125" i="3"/>
  <c r="L172" i="3"/>
  <c r="L48" i="3"/>
  <c r="L124" i="3"/>
  <c r="L104" i="3"/>
  <c r="L186" i="3"/>
  <c r="L19" i="3"/>
  <c r="L171" i="3"/>
  <c r="L201" i="3"/>
  <c r="L35" i="3"/>
  <c r="L145" i="3"/>
  <c r="L21" i="3"/>
  <c r="L38" i="3"/>
  <c r="L32" i="3"/>
  <c r="L157" i="3"/>
  <c r="L80" i="3"/>
  <c r="L13" i="3"/>
  <c r="L175" i="3"/>
  <c r="L133" i="3"/>
  <c r="L149" i="3"/>
  <c r="L118" i="3"/>
  <c r="L167" i="3"/>
  <c r="L63" i="3"/>
  <c r="L25" i="3"/>
  <c r="L159" i="3"/>
  <c r="L58" i="3"/>
  <c r="L62" i="3"/>
  <c r="L88" i="3"/>
  <c r="L79" i="3"/>
  <c r="L132" i="3"/>
  <c r="L170" i="3"/>
  <c r="L53" i="3"/>
  <c r="L59" i="3"/>
  <c r="L33" i="3"/>
  <c r="L26" i="3"/>
  <c r="L188" i="3"/>
  <c r="L121" i="3"/>
  <c r="L112" i="3"/>
  <c r="L90" i="3"/>
  <c r="L66" i="3"/>
  <c r="L51" i="3"/>
  <c r="L102" i="3"/>
  <c r="L194" i="3"/>
  <c r="L71" i="3"/>
  <c r="L74" i="3"/>
  <c r="L12" i="3"/>
  <c r="L142" i="3"/>
  <c r="L67" i="3"/>
  <c r="L109" i="3"/>
  <c r="L148" i="3"/>
  <c r="L168" i="3"/>
  <c r="L161" i="3"/>
  <c r="L150" i="3"/>
  <c r="L84" i="3"/>
  <c r="L7" i="3"/>
  <c r="L20" i="3"/>
  <c r="L160" i="3"/>
  <c r="L103" i="3"/>
  <c r="L135" i="3"/>
  <c r="L162" i="3"/>
  <c r="L15" i="3"/>
  <c r="L116" i="3"/>
  <c r="L61" i="3"/>
  <c r="L73" i="3"/>
  <c r="L94" i="3"/>
  <c r="L44" i="3"/>
  <c r="L96" i="3"/>
  <c r="L113" i="3"/>
  <c r="L110" i="3"/>
  <c r="L153" i="3"/>
  <c r="L179" i="3"/>
  <c r="L10" i="3"/>
  <c r="L81" i="3"/>
  <c r="L207" i="3"/>
  <c r="L86" i="3"/>
  <c r="L39" i="3"/>
  <c r="L114" i="3"/>
  <c r="L34" i="3"/>
  <c r="L82" i="3"/>
  <c r="L213" i="3"/>
  <c r="L169" i="3"/>
  <c r="L202" i="3"/>
  <c r="L18" i="3"/>
  <c r="L166" i="3"/>
  <c r="L91" i="3"/>
  <c r="L93" i="3"/>
  <c r="L119" i="3"/>
  <c r="L178" i="3"/>
  <c r="L200" i="3"/>
  <c r="L50" i="3"/>
  <c r="L83" i="3"/>
  <c r="L56" i="3"/>
  <c r="L181" i="3"/>
  <c r="L95" i="3"/>
  <c r="L185" i="3"/>
  <c r="L134" i="3"/>
  <c r="L163" i="3"/>
  <c r="L101" i="3"/>
  <c r="L203" i="3"/>
  <c r="L28" i="3"/>
  <c r="L16" i="3"/>
  <c r="L199" i="3"/>
  <c r="L195" i="3"/>
  <c r="L115" i="3"/>
  <c r="L173" i="3"/>
  <c r="L105" i="3"/>
  <c r="L208" i="3"/>
  <c r="L64" i="3"/>
  <c r="L89" i="3"/>
  <c r="L87" i="3"/>
  <c r="L77" i="3"/>
  <c r="L57" i="3"/>
  <c r="L138" i="3"/>
  <c r="L126" i="3"/>
  <c r="L198" i="3"/>
  <c r="L128" i="3"/>
  <c r="L98" i="3"/>
  <c r="L65" i="3"/>
  <c r="L68" i="3"/>
  <c r="L100" i="3"/>
  <c r="L92" i="3"/>
  <c r="L136" i="3"/>
  <c r="L139" i="3"/>
  <c r="L37" i="3"/>
  <c r="L205" i="3"/>
  <c r="C221" i="2"/>
  <c r="C220" i="2"/>
  <c r="Z55" i="3"/>
  <c r="Z30" i="3"/>
  <c r="Z130" i="3"/>
  <c r="Z78" i="3"/>
  <c r="Z155" i="3"/>
  <c r="Z164" i="3"/>
  <c r="Z158" i="3"/>
  <c r="Z108" i="3"/>
  <c r="Z165" i="3"/>
  <c r="Z76" i="3"/>
  <c r="Z183" i="3"/>
  <c r="Z70" i="3"/>
  <c r="Z8" i="3"/>
  <c r="Z14" i="3"/>
  <c r="Z187" i="3"/>
  <c r="Z176" i="3"/>
  <c r="Z54" i="3"/>
  <c r="Z3" i="3"/>
  <c r="Z2" i="3"/>
  <c r="Z29" i="3"/>
  <c r="Z11" i="3"/>
  <c r="Z6" i="3"/>
  <c r="Z31" i="3"/>
  <c r="Z24" i="3"/>
  <c r="Z97" i="3"/>
  <c r="Z123" i="3"/>
  <c r="Z111" i="3"/>
  <c r="Z174" i="3"/>
  <c r="Z191" i="3"/>
  <c r="Z85" i="3"/>
  <c r="Z106" i="3"/>
  <c r="Z143" i="3"/>
  <c r="Z40" i="3"/>
  <c r="Z129" i="3"/>
  <c r="Z49" i="3"/>
  <c r="Z144" i="3"/>
  <c r="Z5" i="3"/>
  <c r="Z47" i="3"/>
  <c r="Z99" i="3"/>
  <c r="Z189" i="3"/>
  <c r="Z182" i="3"/>
  <c r="Z27" i="3"/>
  <c r="Z117" i="3"/>
  <c r="Z9" i="3"/>
  <c r="Z184" i="3"/>
  <c r="Z141" i="3"/>
  <c r="Z45" i="3"/>
  <c r="Z107" i="3"/>
  <c r="Z4" i="3"/>
  <c r="Z197" i="3"/>
  <c r="Z127" i="3"/>
  <c r="Z46" i="3"/>
  <c r="Z43" i="3"/>
  <c r="Z192" i="3"/>
  <c r="Z42" i="3"/>
  <c r="Z152" i="3"/>
  <c r="Z52" i="3"/>
  <c r="Z72" i="3"/>
  <c r="Z17" i="3"/>
  <c r="Z22" i="3"/>
  <c r="Z204" i="3"/>
  <c r="Z156" i="3"/>
  <c r="Z190" i="3"/>
  <c r="Z36" i="3"/>
  <c r="Z60" i="3"/>
  <c r="Z120" i="3"/>
  <c r="Z154" i="3"/>
  <c r="Z69" i="3"/>
  <c r="Z122" i="3"/>
  <c r="Z75" i="3"/>
  <c r="Z131" i="3"/>
  <c r="Z151" i="3"/>
  <c r="Z209" i="3"/>
  <c r="Z196" i="3"/>
  <c r="Z212" i="3"/>
  <c r="Z210" i="3"/>
  <c r="Z206" i="3"/>
  <c r="Z177" i="3"/>
  <c r="Z214" i="3"/>
  <c r="Z23" i="3"/>
  <c r="Z146" i="3"/>
  <c r="Z180" i="3"/>
  <c r="Z137" i="3"/>
  <c r="Z193" i="3"/>
  <c r="Z41" i="3"/>
  <c r="Z211" i="3"/>
  <c r="Z147" i="3"/>
  <c r="Z125" i="3"/>
  <c r="Z172" i="3"/>
  <c r="Z48" i="3"/>
  <c r="Z124" i="3"/>
  <c r="Z104" i="3"/>
  <c r="Z186" i="3"/>
  <c r="Z19" i="3"/>
  <c r="Z171" i="3"/>
  <c r="Z201" i="3"/>
  <c r="Z35" i="3"/>
  <c r="Z145" i="3"/>
  <c r="Z21" i="3"/>
  <c r="Z38" i="3"/>
  <c r="Z32" i="3"/>
  <c r="Z157" i="3"/>
  <c r="Z80" i="3"/>
  <c r="Z13" i="3"/>
  <c r="Z175" i="3"/>
  <c r="Z133" i="3"/>
  <c r="Z149" i="3"/>
  <c r="Z118" i="3"/>
  <c r="Z167" i="3"/>
  <c r="Z63" i="3"/>
  <c r="Z25" i="3"/>
  <c r="Z159" i="3"/>
  <c r="Z58" i="3"/>
  <c r="Z62" i="3"/>
  <c r="Z88" i="3"/>
  <c r="Z79" i="3"/>
  <c r="Z132" i="3"/>
  <c r="Z170" i="3"/>
  <c r="Z53" i="3"/>
  <c r="Z59" i="3"/>
  <c r="Z33" i="3"/>
  <c r="Z26" i="3"/>
  <c r="Z188" i="3"/>
  <c r="Z121" i="3"/>
  <c r="Z112" i="3"/>
  <c r="Z90" i="3"/>
  <c r="Z66" i="3"/>
  <c r="Z51" i="3"/>
  <c r="Z102" i="3"/>
  <c r="Z194" i="3"/>
  <c r="Z71" i="3"/>
  <c r="Z74" i="3"/>
  <c r="Z12" i="3"/>
  <c r="Z142" i="3"/>
  <c r="Z67" i="3"/>
  <c r="Z109" i="3"/>
  <c r="Z148" i="3"/>
  <c r="Z168" i="3"/>
  <c r="Z161" i="3"/>
  <c r="Z150" i="3"/>
  <c r="Z84" i="3"/>
  <c r="Z7" i="3"/>
  <c r="Z20" i="3"/>
  <c r="Z160" i="3"/>
  <c r="Z103" i="3"/>
  <c r="Z135" i="3"/>
  <c r="Z162" i="3"/>
  <c r="Z15" i="3"/>
  <c r="Z116" i="3"/>
  <c r="Z61" i="3"/>
  <c r="Z73" i="3"/>
  <c r="Z94" i="3"/>
  <c r="Z44" i="3"/>
  <c r="Z96" i="3"/>
  <c r="Z113" i="3"/>
  <c r="Z110" i="3"/>
  <c r="Z153" i="3"/>
  <c r="Z179" i="3"/>
  <c r="Z10" i="3"/>
  <c r="Z81" i="3"/>
  <c r="Z207" i="3"/>
  <c r="Z86" i="3"/>
  <c r="Z39" i="3"/>
  <c r="Z114" i="3"/>
  <c r="Z34" i="3"/>
  <c r="Z82" i="3"/>
  <c r="Z213" i="3"/>
  <c r="Z169" i="3"/>
  <c r="Z202" i="3"/>
  <c r="Z18" i="3"/>
  <c r="Z166" i="3"/>
  <c r="Z91" i="3"/>
  <c r="Z93" i="3"/>
  <c r="Z119" i="3"/>
  <c r="Z178" i="3"/>
  <c r="Z200" i="3"/>
  <c r="Z50" i="3"/>
  <c r="Z83" i="3"/>
  <c r="Z56" i="3"/>
  <c r="Z181" i="3"/>
  <c r="Z95" i="3"/>
  <c r="Z185" i="3"/>
  <c r="Z134" i="3"/>
  <c r="Z163" i="3"/>
  <c r="Z101" i="3"/>
  <c r="Z203" i="3"/>
  <c r="Z28" i="3"/>
  <c r="Z16" i="3"/>
  <c r="Z199" i="3"/>
  <c r="Z195" i="3"/>
  <c r="Z115" i="3"/>
  <c r="Z173" i="3"/>
  <c r="Z105" i="3"/>
  <c r="Z208" i="3"/>
  <c r="Z64" i="3"/>
  <c r="Z89" i="3"/>
  <c r="Z87" i="3"/>
  <c r="Z77" i="3"/>
  <c r="Z57" i="3"/>
  <c r="Z138" i="3"/>
  <c r="Z126" i="3"/>
  <c r="Z198" i="3"/>
  <c r="Z128" i="3"/>
  <c r="Z98" i="3"/>
  <c r="Z65" i="3"/>
  <c r="Z68" i="3"/>
  <c r="Z100" i="3"/>
  <c r="Z92" i="3"/>
  <c r="Z136" i="3"/>
  <c r="Z139" i="3"/>
  <c r="Z37" i="3"/>
  <c r="Z140" i="3"/>
  <c r="Z205" i="3"/>
  <c r="X55" i="3"/>
  <c r="X30" i="3"/>
  <c r="X130" i="3"/>
  <c r="X78" i="3"/>
  <c r="X155" i="3"/>
  <c r="X164" i="3"/>
  <c r="X158" i="3"/>
  <c r="X108" i="3"/>
  <c r="X165" i="3"/>
  <c r="X76" i="3"/>
  <c r="X183" i="3"/>
  <c r="X70" i="3"/>
  <c r="X8" i="3"/>
  <c r="X14" i="3"/>
  <c r="X187" i="3"/>
  <c r="X176" i="3"/>
  <c r="X54" i="3"/>
  <c r="X3" i="3"/>
  <c r="X2" i="3"/>
  <c r="X29" i="3"/>
  <c r="X11" i="3"/>
  <c r="X6" i="3"/>
  <c r="X31" i="3"/>
  <c r="X24" i="3"/>
  <c r="X97" i="3"/>
  <c r="X123" i="3"/>
  <c r="X111" i="3"/>
  <c r="X174" i="3"/>
  <c r="X191" i="3"/>
  <c r="X85" i="3"/>
  <c r="X106" i="3"/>
  <c r="X143" i="3"/>
  <c r="X40" i="3"/>
  <c r="X129" i="3"/>
  <c r="X49" i="3"/>
  <c r="X144" i="3"/>
  <c r="X5" i="3"/>
  <c r="X47" i="3"/>
  <c r="X99" i="3"/>
  <c r="X189" i="3"/>
  <c r="X182" i="3"/>
  <c r="X27" i="3"/>
  <c r="X117" i="3"/>
  <c r="X9" i="3"/>
  <c r="X184" i="3"/>
  <c r="X141" i="3"/>
  <c r="X45" i="3"/>
  <c r="X107" i="3"/>
  <c r="X4" i="3"/>
  <c r="X197" i="3"/>
  <c r="X127" i="3"/>
  <c r="X46" i="3"/>
  <c r="X43" i="3"/>
  <c r="X192" i="3"/>
  <c r="X42" i="3"/>
  <c r="X152" i="3"/>
  <c r="X52" i="3"/>
  <c r="X72" i="3"/>
  <c r="X17" i="3"/>
  <c r="X22" i="3"/>
  <c r="X204" i="3"/>
  <c r="X156" i="3"/>
  <c r="X190" i="3"/>
  <c r="X36" i="3"/>
  <c r="X60" i="3"/>
  <c r="X120" i="3"/>
  <c r="X154" i="3"/>
  <c r="X69" i="3"/>
  <c r="X122" i="3"/>
  <c r="X75" i="3"/>
  <c r="X131" i="3"/>
  <c r="X151" i="3"/>
  <c r="X209" i="3"/>
  <c r="X196" i="3"/>
  <c r="X212" i="3"/>
  <c r="X210" i="3"/>
  <c r="X206" i="3"/>
  <c r="X177" i="3"/>
  <c r="X214" i="3"/>
  <c r="X23" i="3"/>
  <c r="X146" i="3"/>
  <c r="X180" i="3"/>
  <c r="X137" i="3"/>
  <c r="X193" i="3"/>
  <c r="X41" i="3"/>
  <c r="X211" i="3"/>
  <c r="X147" i="3"/>
  <c r="X125" i="3"/>
  <c r="X172" i="3"/>
  <c r="X48" i="3"/>
  <c r="X124" i="3"/>
  <c r="X104" i="3"/>
  <c r="X186" i="3"/>
  <c r="X19" i="3"/>
  <c r="X171" i="3"/>
  <c r="X201" i="3"/>
  <c r="X35" i="3"/>
  <c r="X145" i="3"/>
  <c r="X21" i="3"/>
  <c r="X38" i="3"/>
  <c r="X32" i="3"/>
  <c r="X157" i="3"/>
  <c r="X80" i="3"/>
  <c r="X13" i="3"/>
  <c r="X175" i="3"/>
  <c r="X133" i="3"/>
  <c r="X149" i="3"/>
  <c r="X118" i="3"/>
  <c r="X167" i="3"/>
  <c r="X63" i="3"/>
  <c r="X25" i="3"/>
  <c r="X159" i="3"/>
  <c r="X58" i="3"/>
  <c r="X62" i="3"/>
  <c r="X88" i="3"/>
  <c r="X79" i="3"/>
  <c r="X132" i="3"/>
  <c r="X170" i="3"/>
  <c r="X53" i="3"/>
  <c r="X59" i="3"/>
  <c r="X33" i="3"/>
  <c r="X26" i="3"/>
  <c r="X188" i="3"/>
  <c r="X121" i="3"/>
  <c r="X112" i="3"/>
  <c r="X90" i="3"/>
  <c r="X66" i="3"/>
  <c r="X51" i="3"/>
  <c r="X102" i="3"/>
  <c r="X194" i="3"/>
  <c r="X71" i="3"/>
  <c r="X74" i="3"/>
  <c r="X12" i="3"/>
  <c r="X142" i="3"/>
  <c r="X67" i="3"/>
  <c r="X109" i="3"/>
  <c r="X148" i="3"/>
  <c r="X168" i="3"/>
  <c r="X161" i="3"/>
  <c r="X150" i="3"/>
  <c r="X84" i="3"/>
  <c r="X7" i="3"/>
  <c r="X20" i="3"/>
  <c r="X160" i="3"/>
  <c r="X103" i="3"/>
  <c r="X135" i="3"/>
  <c r="X162" i="3"/>
  <c r="X15" i="3"/>
  <c r="X116" i="3"/>
  <c r="X61" i="3"/>
  <c r="X73" i="3"/>
  <c r="X94" i="3"/>
  <c r="X44" i="3"/>
  <c r="X96" i="3"/>
  <c r="X113" i="3"/>
  <c r="X110" i="3"/>
  <c r="X153" i="3"/>
  <c r="X179" i="3"/>
  <c r="X10" i="3"/>
  <c r="X81" i="3"/>
  <c r="X207" i="3"/>
  <c r="X86" i="3"/>
  <c r="X39" i="3"/>
  <c r="X114" i="3"/>
  <c r="X34" i="3"/>
  <c r="X82" i="3"/>
  <c r="X213" i="3"/>
  <c r="X169" i="3"/>
  <c r="X202" i="3"/>
  <c r="X18" i="3"/>
  <c r="X166" i="3"/>
  <c r="X91" i="3"/>
  <c r="X93" i="3"/>
  <c r="X119" i="3"/>
  <c r="X178" i="3"/>
  <c r="X200" i="3"/>
  <c r="X50" i="3"/>
  <c r="X83" i="3"/>
  <c r="X56" i="3"/>
  <c r="X181" i="3"/>
  <c r="X95" i="3"/>
  <c r="X185" i="3"/>
  <c r="X134" i="3"/>
  <c r="X163" i="3"/>
  <c r="X101" i="3"/>
  <c r="X203" i="3"/>
  <c r="X28" i="3"/>
  <c r="X16" i="3"/>
  <c r="X199" i="3"/>
  <c r="X195" i="3"/>
  <c r="X115" i="3"/>
  <c r="X173" i="3"/>
  <c r="X105" i="3"/>
  <c r="X208" i="3"/>
  <c r="X64" i="3"/>
  <c r="X89" i="3"/>
  <c r="X87" i="3"/>
  <c r="X77" i="3"/>
  <c r="X57" i="3"/>
  <c r="X138" i="3"/>
  <c r="X126" i="3"/>
  <c r="X198" i="3"/>
  <c r="X128" i="3"/>
  <c r="X98" i="3"/>
  <c r="X65" i="3"/>
  <c r="X68" i="3"/>
  <c r="X100" i="3"/>
  <c r="X92" i="3"/>
  <c r="X136" i="3"/>
  <c r="X139" i="3"/>
  <c r="X37" i="3"/>
  <c r="X140" i="3"/>
  <c r="X205" i="3"/>
  <c r="C219" i="2"/>
  <c r="C218" i="2"/>
  <c r="D3" i="3"/>
  <c r="D6" i="3"/>
  <c r="D5" i="3"/>
  <c r="D4" i="3"/>
  <c r="D7" i="3"/>
  <c r="D13" i="3"/>
  <c r="D8" i="3"/>
  <c r="D11" i="3"/>
  <c r="D9" i="3"/>
  <c r="D26" i="3"/>
  <c r="D18" i="3"/>
  <c r="D83" i="3"/>
  <c r="D10" i="3"/>
  <c r="D49" i="3"/>
  <c r="D12" i="3"/>
  <c r="D46" i="3"/>
  <c r="D27" i="3"/>
  <c r="D19" i="3"/>
  <c r="D29" i="3"/>
  <c r="D56" i="3"/>
  <c r="D41" i="3"/>
  <c r="D69" i="3"/>
  <c r="D25" i="3"/>
  <c r="D34" i="3"/>
  <c r="D31" i="3"/>
  <c r="D132" i="3"/>
  <c r="D43" i="3"/>
  <c r="D50" i="3"/>
  <c r="D102" i="3"/>
  <c r="D138" i="3"/>
  <c r="D110" i="3"/>
  <c r="D70" i="3"/>
  <c r="D137" i="3"/>
  <c r="D39" i="3"/>
  <c r="D95" i="3"/>
  <c r="D91" i="3"/>
  <c r="D22" i="3"/>
  <c r="D20" i="3"/>
  <c r="D111" i="3"/>
  <c r="D104" i="3"/>
  <c r="D146" i="3"/>
  <c r="D101" i="3"/>
  <c r="D88" i="3"/>
  <c r="D21" i="3"/>
  <c r="D147" i="3"/>
  <c r="D33" i="3"/>
  <c r="D123" i="3"/>
  <c r="D90" i="3"/>
  <c r="D74" i="3"/>
  <c r="D62" i="3"/>
  <c r="D112" i="3"/>
  <c r="D15" i="3"/>
  <c r="D113" i="3"/>
  <c r="D140" i="3"/>
  <c r="D17" i="3"/>
  <c r="D165" i="3"/>
  <c r="D118" i="3"/>
  <c r="D103" i="3"/>
  <c r="D45" i="3"/>
  <c r="D159" i="3"/>
  <c r="D32" i="3"/>
  <c r="D163" i="3"/>
  <c r="D85" i="3"/>
  <c r="D156" i="3"/>
  <c r="D124" i="3"/>
  <c r="D136" i="3"/>
  <c r="D30" i="3"/>
  <c r="D134" i="3"/>
  <c r="D23" i="3"/>
  <c r="D35" i="3"/>
  <c r="D57" i="3"/>
  <c r="D55" i="3"/>
  <c r="D158" i="3"/>
  <c r="D197" i="3"/>
  <c r="D78" i="3"/>
  <c r="D16" i="3"/>
  <c r="D89" i="3"/>
  <c r="D168" i="3"/>
  <c r="D125" i="3"/>
  <c r="D127" i="3"/>
  <c r="D176" i="3"/>
  <c r="D150" i="3"/>
  <c r="D164" i="3"/>
  <c r="D53" i="3"/>
  <c r="D14" i="3"/>
  <c r="D119" i="3"/>
  <c r="D187" i="3"/>
  <c r="D185" i="3"/>
  <c r="D148" i="3"/>
  <c r="D145" i="3"/>
  <c r="D192" i="3"/>
  <c r="D47" i="3"/>
  <c r="D151" i="3"/>
  <c r="D51" i="3"/>
  <c r="D161" i="3"/>
  <c r="D143" i="3"/>
  <c r="D40" i="3"/>
  <c r="D107" i="3"/>
  <c r="D152" i="3"/>
  <c r="D67" i="3"/>
  <c r="D154" i="3"/>
  <c r="D182" i="3"/>
  <c r="D153" i="3"/>
  <c r="D141" i="3"/>
  <c r="D96" i="3"/>
  <c r="D139" i="3"/>
  <c r="D184" i="3"/>
  <c r="D82" i="3"/>
  <c r="D109" i="3"/>
  <c r="D126" i="3"/>
  <c r="D87" i="3"/>
  <c r="D181" i="3"/>
  <c r="D60" i="3"/>
  <c r="D28" i="3"/>
  <c r="D193" i="3"/>
  <c r="D195" i="3"/>
  <c r="D54" i="3"/>
  <c r="D162" i="3"/>
  <c r="D173" i="3"/>
  <c r="D167" i="3"/>
  <c r="D86" i="3"/>
  <c r="D80" i="3"/>
  <c r="D92" i="3"/>
  <c r="D157" i="3"/>
  <c r="D149" i="3"/>
  <c r="D129" i="3"/>
  <c r="D98" i="3"/>
  <c r="D115" i="3"/>
  <c r="D63" i="3"/>
  <c r="D175" i="3"/>
  <c r="D171" i="3"/>
  <c r="D178" i="3"/>
  <c r="D172" i="3"/>
  <c r="D117" i="3"/>
  <c r="D105" i="3"/>
  <c r="D24" i="3"/>
  <c r="D194" i="3"/>
  <c r="D155" i="3"/>
  <c r="D130" i="3"/>
  <c r="D179" i="3"/>
  <c r="D191" i="3"/>
  <c r="D180" i="3"/>
  <c r="D42" i="3"/>
  <c r="D177" i="3"/>
  <c r="D186" i="3"/>
  <c r="D48" i="3"/>
  <c r="D116" i="3"/>
  <c r="D59" i="3"/>
  <c r="D66" i="3"/>
  <c r="D76" i="3"/>
  <c r="D97" i="3"/>
  <c r="D183" i="3"/>
  <c r="D169" i="3"/>
  <c r="D44" i="3"/>
  <c r="D84" i="3"/>
  <c r="D38" i="3"/>
  <c r="D99" i="3"/>
  <c r="D170" i="3"/>
  <c r="D75" i="3"/>
  <c r="D203" i="3"/>
  <c r="D68" i="3"/>
  <c r="D196" i="3"/>
  <c r="D72" i="3"/>
  <c r="D64" i="3"/>
  <c r="D204" i="3"/>
  <c r="D200" i="3"/>
  <c r="D199" i="3"/>
  <c r="D52" i="3"/>
  <c r="D198" i="3"/>
  <c r="D37" i="3"/>
  <c r="D93" i="3"/>
  <c r="D144" i="3"/>
  <c r="D188" i="3"/>
  <c r="D174" i="3"/>
  <c r="D128" i="3"/>
  <c r="D58" i="3"/>
  <c r="D133" i="3"/>
  <c r="D131" i="3"/>
  <c r="D108" i="3"/>
  <c r="D36" i="3"/>
  <c r="D79" i="3"/>
  <c r="D114" i="3"/>
  <c r="D206" i="3"/>
  <c r="D106" i="3"/>
  <c r="D121" i="3"/>
  <c r="D142" i="3"/>
  <c r="D61" i="3"/>
  <c r="D208" i="3"/>
  <c r="D77" i="3"/>
  <c r="D214" i="3"/>
  <c r="D166" i="3"/>
  <c r="D65" i="3"/>
  <c r="D160" i="3"/>
  <c r="D202" i="3"/>
  <c r="D189" i="3"/>
  <c r="D210" i="3"/>
  <c r="D207" i="3"/>
  <c r="D122" i="3"/>
  <c r="D81" i="3"/>
  <c r="D205" i="3"/>
  <c r="D71" i="3"/>
  <c r="D73" i="3"/>
  <c r="D211" i="3"/>
  <c r="D201" i="3"/>
  <c r="D209" i="3"/>
  <c r="D120" i="3"/>
  <c r="D213" i="3"/>
  <c r="D212" i="3"/>
  <c r="D135" i="3"/>
  <c r="D190" i="3"/>
  <c r="D94" i="3"/>
  <c r="D100" i="3"/>
  <c r="D2" i="3"/>
  <c r="AB3" i="3"/>
  <c r="AB6" i="3"/>
  <c r="AB5" i="3"/>
  <c r="AB4" i="3"/>
  <c r="AB7" i="3"/>
  <c r="AB13" i="3"/>
  <c r="AB8" i="3"/>
  <c r="AB11" i="3"/>
  <c r="AB9" i="3"/>
  <c r="AB26" i="3"/>
  <c r="AB18" i="3"/>
  <c r="AB83" i="3"/>
  <c r="AB10" i="3"/>
  <c r="AB49" i="3"/>
  <c r="AB12" i="3"/>
  <c r="AB46" i="3"/>
  <c r="AB27" i="3"/>
  <c r="AB19" i="3"/>
  <c r="AB29" i="3"/>
  <c r="AB56" i="3"/>
  <c r="AB41" i="3"/>
  <c r="AB69" i="3"/>
  <c r="AB25" i="3"/>
  <c r="AB34" i="3"/>
  <c r="AB31" i="3"/>
  <c r="AB132" i="3"/>
  <c r="AB43" i="3"/>
  <c r="AB50" i="3"/>
  <c r="AB102" i="3"/>
  <c r="AB138" i="3"/>
  <c r="AB110" i="3"/>
  <c r="AB70" i="3"/>
  <c r="AB137" i="3"/>
  <c r="AB39" i="3"/>
  <c r="AB95" i="3"/>
  <c r="AB91" i="3"/>
  <c r="AB22" i="3"/>
  <c r="AB20" i="3"/>
  <c r="AB111" i="3"/>
  <c r="AB104" i="3"/>
  <c r="AB146" i="3"/>
  <c r="AB101" i="3"/>
  <c r="AB88" i="3"/>
  <c r="AB21" i="3"/>
  <c r="AB147" i="3"/>
  <c r="AB33" i="3"/>
  <c r="AB123" i="3"/>
  <c r="AB90" i="3"/>
  <c r="AB74" i="3"/>
  <c r="AB62" i="3"/>
  <c r="AB112" i="3"/>
  <c r="AB15" i="3"/>
  <c r="AB113" i="3"/>
  <c r="AB140" i="3"/>
  <c r="AB17" i="3"/>
  <c r="AB165" i="3"/>
  <c r="AB118" i="3"/>
  <c r="AB103" i="3"/>
  <c r="AB45" i="3"/>
  <c r="AB159" i="3"/>
  <c r="AB32" i="3"/>
  <c r="AB163" i="3"/>
  <c r="AB85" i="3"/>
  <c r="AB156" i="3"/>
  <c r="AB124" i="3"/>
  <c r="AB136" i="3"/>
  <c r="AB30" i="3"/>
  <c r="AB134" i="3"/>
  <c r="AB23" i="3"/>
  <c r="AB35" i="3"/>
  <c r="AB57" i="3"/>
  <c r="AB55" i="3"/>
  <c r="AB158" i="3"/>
  <c r="AB197" i="3"/>
  <c r="AB78" i="3"/>
  <c r="AB16" i="3"/>
  <c r="AB89" i="3"/>
  <c r="AB168" i="3"/>
  <c r="AB125" i="3"/>
  <c r="AB127" i="3"/>
  <c r="AB176" i="3"/>
  <c r="AB150" i="3"/>
  <c r="AB164" i="3"/>
  <c r="AB53" i="3"/>
  <c r="AB14" i="3"/>
  <c r="AB119" i="3"/>
  <c r="AB187" i="3"/>
  <c r="AB185" i="3"/>
  <c r="AB148" i="3"/>
  <c r="AB145" i="3"/>
  <c r="AB192" i="3"/>
  <c r="AB47" i="3"/>
  <c r="AB151" i="3"/>
  <c r="AB51" i="3"/>
  <c r="AB161" i="3"/>
  <c r="AB143" i="3"/>
  <c r="AB40" i="3"/>
  <c r="AB107" i="3"/>
  <c r="AB152" i="3"/>
  <c r="AB67" i="3"/>
  <c r="AB154" i="3"/>
  <c r="AB182" i="3"/>
  <c r="AB153" i="3"/>
  <c r="AB141" i="3"/>
  <c r="AB96" i="3"/>
  <c r="AB139" i="3"/>
  <c r="AB184" i="3"/>
  <c r="AB82" i="3"/>
  <c r="AB109" i="3"/>
  <c r="AB126" i="3"/>
  <c r="AB87" i="3"/>
  <c r="AB181" i="3"/>
  <c r="AB60" i="3"/>
  <c r="AB28" i="3"/>
  <c r="AB193" i="3"/>
  <c r="AB195" i="3"/>
  <c r="AB54" i="3"/>
  <c r="AB162" i="3"/>
  <c r="AB173" i="3"/>
  <c r="AB167" i="3"/>
  <c r="AB86" i="3"/>
  <c r="AB80" i="3"/>
  <c r="AB92" i="3"/>
  <c r="AB157" i="3"/>
  <c r="AB149" i="3"/>
  <c r="AB129" i="3"/>
  <c r="AB98" i="3"/>
  <c r="AB115" i="3"/>
  <c r="AB63" i="3"/>
  <c r="AB175" i="3"/>
  <c r="AB171" i="3"/>
  <c r="AB178" i="3"/>
  <c r="AB172" i="3"/>
  <c r="AB117" i="3"/>
  <c r="AB105" i="3"/>
  <c r="AB24" i="3"/>
  <c r="AB194" i="3"/>
  <c r="AB155" i="3"/>
  <c r="AB130" i="3"/>
  <c r="AB179" i="3"/>
  <c r="AB191" i="3"/>
  <c r="AB180" i="3"/>
  <c r="AB42" i="3"/>
  <c r="AB177" i="3"/>
  <c r="AB186" i="3"/>
  <c r="AB48" i="3"/>
  <c r="AB116" i="3"/>
  <c r="AB59" i="3"/>
  <c r="AB66" i="3"/>
  <c r="AB76" i="3"/>
  <c r="AB97" i="3"/>
  <c r="AB183" i="3"/>
  <c r="AB169" i="3"/>
  <c r="AB44" i="3"/>
  <c r="AB84" i="3"/>
  <c r="AB38" i="3"/>
  <c r="AB99" i="3"/>
  <c r="AB170" i="3"/>
  <c r="AB75" i="3"/>
  <c r="AB203" i="3"/>
  <c r="AB68" i="3"/>
  <c r="AB196" i="3"/>
  <c r="AB72" i="3"/>
  <c r="AB64" i="3"/>
  <c r="AB204" i="3"/>
  <c r="AB200" i="3"/>
  <c r="AB199" i="3"/>
  <c r="AB52" i="3"/>
  <c r="AB198" i="3"/>
  <c r="AB37" i="3"/>
  <c r="AB93" i="3"/>
  <c r="AB144" i="3"/>
  <c r="AB188" i="3"/>
  <c r="AB174" i="3"/>
  <c r="AB128" i="3"/>
  <c r="AB58" i="3"/>
  <c r="AB133" i="3"/>
  <c r="AB131" i="3"/>
  <c r="AB108" i="3"/>
  <c r="AB36" i="3"/>
  <c r="AB79" i="3"/>
  <c r="AB114" i="3"/>
  <c r="AB206" i="3"/>
  <c r="AB106" i="3"/>
  <c r="AB121" i="3"/>
  <c r="AB142" i="3"/>
  <c r="AB61" i="3"/>
  <c r="AB208" i="3"/>
  <c r="AB77" i="3"/>
  <c r="AB214" i="3"/>
  <c r="AB166" i="3"/>
  <c r="AB65" i="3"/>
  <c r="AB160" i="3"/>
  <c r="AB202" i="3"/>
  <c r="AB189" i="3"/>
  <c r="AB210" i="3"/>
  <c r="AB207" i="3"/>
  <c r="AB122" i="3"/>
  <c r="AB81" i="3"/>
  <c r="AB205" i="3"/>
  <c r="AB71" i="3"/>
  <c r="AB73" i="3"/>
  <c r="AB211" i="3"/>
  <c r="AB201" i="3"/>
  <c r="AB209" i="3"/>
  <c r="AB120" i="3"/>
  <c r="AB213" i="3"/>
  <c r="AB212" i="3"/>
  <c r="AB135" i="3"/>
  <c r="AB190" i="3"/>
  <c r="AB94" i="3"/>
  <c r="AB100" i="3"/>
  <c r="AB2" i="3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" i="3"/>
  <c r="V3" i="3"/>
  <c r="V4" i="3"/>
  <c r="V5" i="3"/>
  <c r="V6" i="3"/>
  <c r="V7" i="3"/>
  <c r="V8" i="3"/>
  <c r="V13" i="3"/>
  <c r="V10" i="3"/>
  <c r="V9" i="3"/>
  <c r="V11" i="3"/>
  <c r="V12" i="3"/>
  <c r="V18" i="3"/>
  <c r="V19" i="3"/>
  <c r="V14" i="3"/>
  <c r="V23" i="3"/>
  <c r="V17" i="3"/>
  <c r="V16" i="3"/>
  <c r="V27" i="3"/>
  <c r="V29" i="3"/>
  <c r="V15" i="3"/>
  <c r="V21" i="3"/>
  <c r="V31" i="3"/>
  <c r="V25" i="3"/>
  <c r="V26" i="3"/>
  <c r="V22" i="3"/>
  <c r="V20" i="3"/>
  <c r="V30" i="3"/>
  <c r="V34" i="3"/>
  <c r="V28" i="3"/>
  <c r="V24" i="3"/>
  <c r="V43" i="3"/>
  <c r="V32" i="3"/>
  <c r="V35" i="3"/>
  <c r="V37" i="3"/>
  <c r="V44" i="3"/>
  <c r="V33" i="3"/>
  <c r="V36" i="3"/>
  <c r="V41" i="3"/>
  <c r="V38" i="3"/>
  <c r="V49" i="3"/>
  <c r="V56" i="3"/>
  <c r="V39" i="3"/>
  <c r="V50" i="3"/>
  <c r="V47" i="3"/>
  <c r="V45" i="3"/>
  <c r="V58" i="3"/>
  <c r="V69" i="3"/>
  <c r="V40" i="3"/>
  <c r="V42" i="3"/>
  <c r="V51" i="3"/>
  <c r="V55" i="3"/>
  <c r="V59" i="3"/>
  <c r="V48" i="3"/>
  <c r="V46" i="3"/>
  <c r="V63" i="3"/>
  <c r="V60" i="3"/>
  <c r="V57" i="3"/>
  <c r="V52" i="3"/>
  <c r="V67" i="3"/>
  <c r="V61" i="3"/>
  <c r="V66" i="3"/>
  <c r="V68" i="3"/>
  <c r="V64" i="3"/>
  <c r="V75" i="3"/>
  <c r="V65" i="3"/>
  <c r="V53" i="3"/>
  <c r="V85" i="3"/>
  <c r="V79" i="3"/>
  <c r="V62" i="3"/>
  <c r="V71" i="3"/>
  <c r="V54" i="3"/>
  <c r="V72" i="3"/>
  <c r="V83" i="3"/>
  <c r="V70" i="3"/>
  <c r="V77" i="3"/>
  <c r="V88" i="3"/>
  <c r="V73" i="3"/>
  <c r="V81" i="3"/>
  <c r="V76" i="3"/>
  <c r="V78" i="3"/>
  <c r="V86" i="3"/>
  <c r="V74" i="3"/>
  <c r="V90" i="3"/>
  <c r="V106" i="3"/>
  <c r="V82" i="3"/>
  <c r="V80" i="3"/>
  <c r="V120" i="3"/>
  <c r="V87" i="3"/>
  <c r="V124" i="3"/>
  <c r="V89" i="3"/>
  <c r="V99" i="3"/>
  <c r="V95" i="3"/>
  <c r="V84" i="3"/>
  <c r="V93" i="3"/>
  <c r="V100" i="3"/>
  <c r="V115" i="3"/>
  <c r="V109" i="3"/>
  <c r="V96" i="3"/>
  <c r="V92" i="3"/>
  <c r="V140" i="3"/>
  <c r="V111" i="3"/>
  <c r="V98" i="3"/>
  <c r="V107" i="3"/>
  <c r="V103" i="3"/>
  <c r="V121" i="3"/>
  <c r="V94" i="3"/>
  <c r="V117" i="3"/>
  <c r="V137" i="3"/>
  <c r="V104" i="3"/>
  <c r="V125" i="3"/>
  <c r="V123" i="3"/>
  <c r="V91" i="3"/>
  <c r="V132" i="3"/>
  <c r="V101" i="3"/>
  <c r="V105" i="3"/>
  <c r="V138" i="3"/>
  <c r="V108" i="3"/>
  <c r="V131" i="3"/>
  <c r="V114" i="3"/>
  <c r="V116" i="3"/>
  <c r="V127" i="3"/>
  <c r="V126" i="3"/>
  <c r="V119" i="3"/>
  <c r="V97" i="3"/>
  <c r="V112" i="3"/>
  <c r="V147" i="3"/>
  <c r="V163" i="3"/>
  <c r="V134" i="3"/>
  <c r="V135" i="3"/>
  <c r="V128" i="3"/>
  <c r="V102" i="3"/>
  <c r="V113" i="3"/>
  <c r="V110" i="3"/>
  <c r="V130" i="3"/>
  <c r="V118" i="3"/>
  <c r="V139" i="3"/>
  <c r="V145" i="3"/>
  <c r="V136" i="3"/>
  <c r="V149" i="3"/>
  <c r="V143" i="3"/>
  <c r="V144" i="3"/>
  <c r="V133" i="3"/>
  <c r="V129" i="3"/>
  <c r="V146" i="3"/>
  <c r="V164" i="3"/>
  <c r="V141" i="3"/>
  <c r="V122" i="3"/>
  <c r="V152" i="3"/>
  <c r="V142" i="3"/>
  <c r="V168" i="3"/>
  <c r="V159" i="3"/>
  <c r="V148" i="3"/>
  <c r="V158" i="3"/>
  <c r="V154" i="3"/>
  <c r="V169" i="3"/>
  <c r="V157" i="3"/>
  <c r="V151" i="3"/>
  <c r="V150" i="3"/>
  <c r="V181" i="3"/>
  <c r="V166" i="3"/>
  <c r="V165" i="3"/>
  <c r="V153" i="3"/>
  <c r="V177" i="3"/>
  <c r="V172" i="3"/>
  <c r="V170" i="3"/>
  <c r="V162" i="3"/>
  <c r="V160" i="3"/>
  <c r="V171" i="3"/>
  <c r="V167" i="3"/>
  <c r="V156" i="3"/>
  <c r="V176" i="3"/>
  <c r="V197" i="3"/>
  <c r="V161" i="3"/>
  <c r="V155" i="3"/>
  <c r="V184" i="3"/>
  <c r="V175" i="3"/>
  <c r="V182" i="3"/>
  <c r="V174" i="3"/>
  <c r="V180" i="3"/>
  <c r="V179" i="3"/>
  <c r="V193" i="3"/>
  <c r="V173" i="3"/>
  <c r="V191" i="3"/>
  <c r="V195" i="3"/>
  <c r="V185" i="3"/>
  <c r="V186" i="3"/>
  <c r="V189" i="3"/>
  <c r="V183" i="3"/>
  <c r="V178" i="3"/>
  <c r="V187" i="3"/>
  <c r="V194" i="3"/>
  <c r="V188" i="3"/>
  <c r="V198" i="3"/>
  <c r="V192" i="3"/>
  <c r="V190" i="3"/>
  <c r="V199" i="3"/>
  <c r="V201" i="3"/>
  <c r="V200" i="3"/>
  <c r="V204" i="3"/>
  <c r="V196" i="3"/>
  <c r="V206" i="3"/>
  <c r="V208" i="3"/>
  <c r="V203" i="3"/>
  <c r="V205" i="3"/>
  <c r="V210" i="3"/>
  <c r="V202" i="3"/>
  <c r="V212" i="3"/>
  <c r="V207" i="3"/>
  <c r="V214" i="3"/>
  <c r="V213" i="3"/>
  <c r="V209" i="3"/>
  <c r="V211" i="3"/>
  <c r="V2" i="3"/>
  <c r="R3" i="3"/>
  <c r="R4" i="3"/>
  <c r="R5" i="3"/>
  <c r="R6" i="3"/>
  <c r="R7" i="3"/>
  <c r="R8" i="3"/>
  <c r="R13" i="3"/>
  <c r="R10" i="3"/>
  <c r="R9" i="3"/>
  <c r="R11" i="3"/>
  <c r="R12" i="3"/>
  <c r="R18" i="3"/>
  <c r="R19" i="3"/>
  <c r="R14" i="3"/>
  <c r="R23" i="3"/>
  <c r="R17" i="3"/>
  <c r="R16" i="3"/>
  <c r="R27" i="3"/>
  <c r="R29" i="3"/>
  <c r="R15" i="3"/>
  <c r="R21" i="3"/>
  <c r="R31" i="3"/>
  <c r="R25" i="3"/>
  <c r="R26" i="3"/>
  <c r="R22" i="3"/>
  <c r="R20" i="3"/>
  <c r="R30" i="3"/>
  <c r="R34" i="3"/>
  <c r="R28" i="3"/>
  <c r="R24" i="3"/>
  <c r="R43" i="3"/>
  <c r="R32" i="3"/>
  <c r="R35" i="3"/>
  <c r="R37" i="3"/>
  <c r="R44" i="3"/>
  <c r="R33" i="3"/>
  <c r="R36" i="3"/>
  <c r="R41" i="3"/>
  <c r="R38" i="3"/>
  <c r="R49" i="3"/>
  <c r="R56" i="3"/>
  <c r="R39" i="3"/>
  <c r="R50" i="3"/>
  <c r="R47" i="3"/>
  <c r="R45" i="3"/>
  <c r="R58" i="3"/>
  <c r="R69" i="3"/>
  <c r="R40" i="3"/>
  <c r="R42" i="3"/>
  <c r="R51" i="3"/>
  <c r="R55" i="3"/>
  <c r="R59" i="3"/>
  <c r="R48" i="3"/>
  <c r="R46" i="3"/>
  <c r="R63" i="3"/>
  <c r="R60" i="3"/>
  <c r="R57" i="3"/>
  <c r="R52" i="3"/>
  <c r="R67" i="3"/>
  <c r="R61" i="3"/>
  <c r="R66" i="3"/>
  <c r="R68" i="3"/>
  <c r="R64" i="3"/>
  <c r="R75" i="3"/>
  <c r="R65" i="3"/>
  <c r="R53" i="3"/>
  <c r="R85" i="3"/>
  <c r="R79" i="3"/>
  <c r="R62" i="3"/>
  <c r="R71" i="3"/>
  <c r="R54" i="3"/>
  <c r="R72" i="3"/>
  <c r="R83" i="3"/>
  <c r="R70" i="3"/>
  <c r="R77" i="3"/>
  <c r="R88" i="3"/>
  <c r="R73" i="3"/>
  <c r="R81" i="3"/>
  <c r="R76" i="3"/>
  <c r="R78" i="3"/>
  <c r="R86" i="3"/>
  <c r="R74" i="3"/>
  <c r="R90" i="3"/>
  <c r="R106" i="3"/>
  <c r="R82" i="3"/>
  <c r="R80" i="3"/>
  <c r="R120" i="3"/>
  <c r="R87" i="3"/>
  <c r="R124" i="3"/>
  <c r="R89" i="3"/>
  <c r="R99" i="3"/>
  <c r="R95" i="3"/>
  <c r="R84" i="3"/>
  <c r="R93" i="3"/>
  <c r="R100" i="3"/>
  <c r="R115" i="3"/>
  <c r="R109" i="3"/>
  <c r="R96" i="3"/>
  <c r="R92" i="3"/>
  <c r="R140" i="3"/>
  <c r="R111" i="3"/>
  <c r="R98" i="3"/>
  <c r="R107" i="3"/>
  <c r="R103" i="3"/>
  <c r="R121" i="3"/>
  <c r="R94" i="3"/>
  <c r="R117" i="3"/>
  <c r="R137" i="3"/>
  <c r="R104" i="3"/>
  <c r="R125" i="3"/>
  <c r="R123" i="3"/>
  <c r="R91" i="3"/>
  <c r="R132" i="3"/>
  <c r="R101" i="3"/>
  <c r="R105" i="3"/>
  <c r="R138" i="3"/>
  <c r="R108" i="3"/>
  <c r="R131" i="3"/>
  <c r="R114" i="3"/>
  <c r="R116" i="3"/>
  <c r="R127" i="3"/>
  <c r="R126" i="3"/>
  <c r="R119" i="3"/>
  <c r="R97" i="3"/>
  <c r="R112" i="3"/>
  <c r="R147" i="3"/>
  <c r="R163" i="3"/>
  <c r="R134" i="3"/>
  <c r="R135" i="3"/>
  <c r="R128" i="3"/>
  <c r="R102" i="3"/>
  <c r="R113" i="3"/>
  <c r="R110" i="3"/>
  <c r="R130" i="3"/>
  <c r="R118" i="3"/>
  <c r="R139" i="3"/>
  <c r="R145" i="3"/>
  <c r="R136" i="3"/>
  <c r="R149" i="3"/>
  <c r="R143" i="3"/>
  <c r="R144" i="3"/>
  <c r="R133" i="3"/>
  <c r="R129" i="3"/>
  <c r="R146" i="3"/>
  <c r="R164" i="3"/>
  <c r="R141" i="3"/>
  <c r="R122" i="3"/>
  <c r="R152" i="3"/>
  <c r="R142" i="3"/>
  <c r="R168" i="3"/>
  <c r="R159" i="3"/>
  <c r="R148" i="3"/>
  <c r="R158" i="3"/>
  <c r="R154" i="3"/>
  <c r="R169" i="3"/>
  <c r="R157" i="3"/>
  <c r="R151" i="3"/>
  <c r="R150" i="3"/>
  <c r="R181" i="3"/>
  <c r="R166" i="3"/>
  <c r="R165" i="3"/>
  <c r="R153" i="3"/>
  <c r="R177" i="3"/>
  <c r="R172" i="3"/>
  <c r="R170" i="3"/>
  <c r="R162" i="3"/>
  <c r="R160" i="3"/>
  <c r="R171" i="3"/>
  <c r="R167" i="3"/>
  <c r="R156" i="3"/>
  <c r="R176" i="3"/>
  <c r="R197" i="3"/>
  <c r="R161" i="3"/>
  <c r="R155" i="3"/>
  <c r="R184" i="3"/>
  <c r="R175" i="3"/>
  <c r="R182" i="3"/>
  <c r="R174" i="3"/>
  <c r="R180" i="3"/>
  <c r="R179" i="3"/>
  <c r="R193" i="3"/>
  <c r="R173" i="3"/>
  <c r="R191" i="3"/>
  <c r="R195" i="3"/>
  <c r="R185" i="3"/>
  <c r="R186" i="3"/>
  <c r="R189" i="3"/>
  <c r="R183" i="3"/>
  <c r="R178" i="3"/>
  <c r="R187" i="3"/>
  <c r="R194" i="3"/>
  <c r="R188" i="3"/>
  <c r="R198" i="3"/>
  <c r="R192" i="3"/>
  <c r="R190" i="3"/>
  <c r="R199" i="3"/>
  <c r="R201" i="3"/>
  <c r="R200" i="3"/>
  <c r="R204" i="3"/>
  <c r="R196" i="3"/>
  <c r="R206" i="3"/>
  <c r="R208" i="3"/>
  <c r="R203" i="3"/>
  <c r="R205" i="3"/>
  <c r="R210" i="3"/>
  <c r="R202" i="3"/>
  <c r="R212" i="3"/>
  <c r="R207" i="3"/>
  <c r="R214" i="3"/>
  <c r="R213" i="3"/>
  <c r="R209" i="3"/>
  <c r="R211" i="3"/>
  <c r="R2" i="3"/>
  <c r="T3" i="3"/>
  <c r="T6" i="3"/>
  <c r="T5" i="3"/>
  <c r="T4" i="3"/>
  <c r="T7" i="3"/>
  <c r="T13" i="3"/>
  <c r="T8" i="3"/>
  <c r="T11" i="3"/>
  <c r="T9" i="3"/>
  <c r="T26" i="3"/>
  <c r="T18" i="3"/>
  <c r="T83" i="3"/>
  <c r="T10" i="3"/>
  <c r="T49" i="3"/>
  <c r="T12" i="3"/>
  <c r="T46" i="3"/>
  <c r="T27" i="3"/>
  <c r="T19" i="3"/>
  <c r="T29" i="3"/>
  <c r="T56" i="3"/>
  <c r="T41" i="3"/>
  <c r="T69" i="3"/>
  <c r="T25" i="3"/>
  <c r="T34" i="3"/>
  <c r="T31" i="3"/>
  <c r="T132" i="3"/>
  <c r="T43" i="3"/>
  <c r="T50" i="3"/>
  <c r="T102" i="3"/>
  <c r="T138" i="3"/>
  <c r="T110" i="3"/>
  <c r="T70" i="3"/>
  <c r="T137" i="3"/>
  <c r="T39" i="3"/>
  <c r="T95" i="3"/>
  <c r="T91" i="3"/>
  <c r="T22" i="3"/>
  <c r="T20" i="3"/>
  <c r="T111" i="3"/>
  <c r="T104" i="3"/>
  <c r="T146" i="3"/>
  <c r="T101" i="3"/>
  <c r="T88" i="3"/>
  <c r="T21" i="3"/>
  <c r="T147" i="3"/>
  <c r="T33" i="3"/>
  <c r="T123" i="3"/>
  <c r="T90" i="3"/>
  <c r="T74" i="3"/>
  <c r="T62" i="3"/>
  <c r="T112" i="3"/>
  <c r="T15" i="3"/>
  <c r="T113" i="3"/>
  <c r="T140" i="3"/>
  <c r="T17" i="3"/>
  <c r="T165" i="3"/>
  <c r="T118" i="3"/>
  <c r="T103" i="3"/>
  <c r="T45" i="3"/>
  <c r="T159" i="3"/>
  <c r="T32" i="3"/>
  <c r="T163" i="3"/>
  <c r="T85" i="3"/>
  <c r="T156" i="3"/>
  <c r="T124" i="3"/>
  <c r="T136" i="3"/>
  <c r="T30" i="3"/>
  <c r="T134" i="3"/>
  <c r="T23" i="3"/>
  <c r="T35" i="3"/>
  <c r="T57" i="3"/>
  <c r="T55" i="3"/>
  <c r="T158" i="3"/>
  <c r="T197" i="3"/>
  <c r="T78" i="3"/>
  <c r="T16" i="3"/>
  <c r="T89" i="3"/>
  <c r="T168" i="3"/>
  <c r="T125" i="3"/>
  <c r="T127" i="3"/>
  <c r="T176" i="3"/>
  <c r="T150" i="3"/>
  <c r="T164" i="3"/>
  <c r="T53" i="3"/>
  <c r="T14" i="3"/>
  <c r="T119" i="3"/>
  <c r="T187" i="3"/>
  <c r="T185" i="3"/>
  <c r="T148" i="3"/>
  <c r="T145" i="3"/>
  <c r="T192" i="3"/>
  <c r="T47" i="3"/>
  <c r="T151" i="3"/>
  <c r="T51" i="3"/>
  <c r="T161" i="3"/>
  <c r="T143" i="3"/>
  <c r="T40" i="3"/>
  <c r="T107" i="3"/>
  <c r="T152" i="3"/>
  <c r="T67" i="3"/>
  <c r="T154" i="3"/>
  <c r="T182" i="3"/>
  <c r="T153" i="3"/>
  <c r="T141" i="3"/>
  <c r="T96" i="3"/>
  <c r="T139" i="3"/>
  <c r="T184" i="3"/>
  <c r="T82" i="3"/>
  <c r="T109" i="3"/>
  <c r="T126" i="3"/>
  <c r="T87" i="3"/>
  <c r="T181" i="3"/>
  <c r="T60" i="3"/>
  <c r="T28" i="3"/>
  <c r="T193" i="3"/>
  <c r="T195" i="3"/>
  <c r="T54" i="3"/>
  <c r="T162" i="3"/>
  <c r="T173" i="3"/>
  <c r="T167" i="3"/>
  <c r="T86" i="3"/>
  <c r="T80" i="3"/>
  <c r="T92" i="3"/>
  <c r="T157" i="3"/>
  <c r="T149" i="3"/>
  <c r="T129" i="3"/>
  <c r="T98" i="3"/>
  <c r="T115" i="3"/>
  <c r="T63" i="3"/>
  <c r="T175" i="3"/>
  <c r="T171" i="3"/>
  <c r="T178" i="3"/>
  <c r="T172" i="3"/>
  <c r="T117" i="3"/>
  <c r="T105" i="3"/>
  <c r="T24" i="3"/>
  <c r="T194" i="3"/>
  <c r="T155" i="3"/>
  <c r="T130" i="3"/>
  <c r="T179" i="3"/>
  <c r="T191" i="3"/>
  <c r="T180" i="3"/>
  <c r="T42" i="3"/>
  <c r="T177" i="3"/>
  <c r="T186" i="3"/>
  <c r="T48" i="3"/>
  <c r="T116" i="3"/>
  <c r="T59" i="3"/>
  <c r="T66" i="3"/>
  <c r="T76" i="3"/>
  <c r="T97" i="3"/>
  <c r="T183" i="3"/>
  <c r="T169" i="3"/>
  <c r="T44" i="3"/>
  <c r="T84" i="3"/>
  <c r="T38" i="3"/>
  <c r="T99" i="3"/>
  <c r="T170" i="3"/>
  <c r="T75" i="3"/>
  <c r="T203" i="3"/>
  <c r="T68" i="3"/>
  <c r="T196" i="3"/>
  <c r="T72" i="3"/>
  <c r="T64" i="3"/>
  <c r="T204" i="3"/>
  <c r="T200" i="3"/>
  <c r="T199" i="3"/>
  <c r="T52" i="3"/>
  <c r="T198" i="3"/>
  <c r="T37" i="3"/>
  <c r="T93" i="3"/>
  <c r="T144" i="3"/>
  <c r="T188" i="3"/>
  <c r="T174" i="3"/>
  <c r="T128" i="3"/>
  <c r="T58" i="3"/>
  <c r="T133" i="3"/>
  <c r="T131" i="3"/>
  <c r="T108" i="3"/>
  <c r="T36" i="3"/>
  <c r="T79" i="3"/>
  <c r="T114" i="3"/>
  <c r="T206" i="3"/>
  <c r="T106" i="3"/>
  <c r="T121" i="3"/>
  <c r="T142" i="3"/>
  <c r="T61" i="3"/>
  <c r="T208" i="3"/>
  <c r="T77" i="3"/>
  <c r="T214" i="3"/>
  <c r="T166" i="3"/>
  <c r="T65" i="3"/>
  <c r="T160" i="3"/>
  <c r="T202" i="3"/>
  <c r="T189" i="3"/>
  <c r="T210" i="3"/>
  <c r="T207" i="3"/>
  <c r="T122" i="3"/>
  <c r="T81" i="3"/>
  <c r="T205" i="3"/>
  <c r="T71" i="3"/>
  <c r="T73" i="3"/>
  <c r="T211" i="3"/>
  <c r="T201" i="3"/>
  <c r="T209" i="3"/>
  <c r="T120" i="3"/>
  <c r="T213" i="3"/>
  <c r="T212" i="3"/>
  <c r="T135" i="3"/>
  <c r="T190" i="3"/>
  <c r="T94" i="3"/>
  <c r="T100" i="3"/>
  <c r="T2" i="3"/>
  <c r="P3" i="3"/>
  <c r="P6" i="3"/>
  <c r="P5" i="3"/>
  <c r="P4" i="3"/>
  <c r="P7" i="3"/>
  <c r="P13" i="3"/>
  <c r="P8" i="3"/>
  <c r="P11" i="3"/>
  <c r="P9" i="3"/>
  <c r="P26" i="3"/>
  <c r="P18" i="3"/>
  <c r="P83" i="3"/>
  <c r="P10" i="3"/>
  <c r="P49" i="3"/>
  <c r="P12" i="3"/>
  <c r="P46" i="3"/>
  <c r="P27" i="3"/>
  <c r="P19" i="3"/>
  <c r="P29" i="3"/>
  <c r="P56" i="3"/>
  <c r="P41" i="3"/>
  <c r="P69" i="3"/>
  <c r="P25" i="3"/>
  <c r="P34" i="3"/>
  <c r="P31" i="3"/>
  <c r="P132" i="3"/>
  <c r="P43" i="3"/>
  <c r="P50" i="3"/>
  <c r="P102" i="3"/>
  <c r="P138" i="3"/>
  <c r="P110" i="3"/>
  <c r="P70" i="3"/>
  <c r="P137" i="3"/>
  <c r="P39" i="3"/>
  <c r="P95" i="3"/>
  <c r="P91" i="3"/>
  <c r="P22" i="3"/>
  <c r="P20" i="3"/>
  <c r="P111" i="3"/>
  <c r="P104" i="3"/>
  <c r="P146" i="3"/>
  <c r="P101" i="3"/>
  <c r="P88" i="3"/>
  <c r="P21" i="3"/>
  <c r="P147" i="3"/>
  <c r="P33" i="3"/>
  <c r="P123" i="3"/>
  <c r="P90" i="3"/>
  <c r="P74" i="3"/>
  <c r="P62" i="3"/>
  <c r="P112" i="3"/>
  <c r="P15" i="3"/>
  <c r="P113" i="3"/>
  <c r="P140" i="3"/>
  <c r="P17" i="3"/>
  <c r="P165" i="3"/>
  <c r="P118" i="3"/>
  <c r="P103" i="3"/>
  <c r="P45" i="3"/>
  <c r="P159" i="3"/>
  <c r="P32" i="3"/>
  <c r="P163" i="3"/>
  <c r="P85" i="3"/>
  <c r="P156" i="3"/>
  <c r="P124" i="3"/>
  <c r="P136" i="3"/>
  <c r="P30" i="3"/>
  <c r="P134" i="3"/>
  <c r="P23" i="3"/>
  <c r="P35" i="3"/>
  <c r="P57" i="3"/>
  <c r="P55" i="3"/>
  <c r="P158" i="3"/>
  <c r="P197" i="3"/>
  <c r="P78" i="3"/>
  <c r="P16" i="3"/>
  <c r="P89" i="3"/>
  <c r="P168" i="3"/>
  <c r="P125" i="3"/>
  <c r="P127" i="3"/>
  <c r="P176" i="3"/>
  <c r="P150" i="3"/>
  <c r="P164" i="3"/>
  <c r="P53" i="3"/>
  <c r="P14" i="3"/>
  <c r="P119" i="3"/>
  <c r="P187" i="3"/>
  <c r="P185" i="3"/>
  <c r="P148" i="3"/>
  <c r="P145" i="3"/>
  <c r="P192" i="3"/>
  <c r="P47" i="3"/>
  <c r="P151" i="3"/>
  <c r="P51" i="3"/>
  <c r="P161" i="3"/>
  <c r="P143" i="3"/>
  <c r="P40" i="3"/>
  <c r="P107" i="3"/>
  <c r="P152" i="3"/>
  <c r="P67" i="3"/>
  <c r="P154" i="3"/>
  <c r="P182" i="3"/>
  <c r="P153" i="3"/>
  <c r="P141" i="3"/>
  <c r="P96" i="3"/>
  <c r="P139" i="3"/>
  <c r="P184" i="3"/>
  <c r="P82" i="3"/>
  <c r="P109" i="3"/>
  <c r="P126" i="3"/>
  <c r="P87" i="3"/>
  <c r="P181" i="3"/>
  <c r="P60" i="3"/>
  <c r="P28" i="3"/>
  <c r="P193" i="3"/>
  <c r="P195" i="3"/>
  <c r="P54" i="3"/>
  <c r="P162" i="3"/>
  <c r="P173" i="3"/>
  <c r="P167" i="3"/>
  <c r="P86" i="3"/>
  <c r="P80" i="3"/>
  <c r="P92" i="3"/>
  <c r="P157" i="3"/>
  <c r="P149" i="3"/>
  <c r="P129" i="3"/>
  <c r="P98" i="3"/>
  <c r="P115" i="3"/>
  <c r="P63" i="3"/>
  <c r="P175" i="3"/>
  <c r="P171" i="3"/>
  <c r="P178" i="3"/>
  <c r="P172" i="3"/>
  <c r="P117" i="3"/>
  <c r="P105" i="3"/>
  <c r="P24" i="3"/>
  <c r="P194" i="3"/>
  <c r="P155" i="3"/>
  <c r="P130" i="3"/>
  <c r="P179" i="3"/>
  <c r="P191" i="3"/>
  <c r="P180" i="3"/>
  <c r="P42" i="3"/>
  <c r="P177" i="3"/>
  <c r="P186" i="3"/>
  <c r="P48" i="3"/>
  <c r="P116" i="3"/>
  <c r="P59" i="3"/>
  <c r="P66" i="3"/>
  <c r="P76" i="3"/>
  <c r="P97" i="3"/>
  <c r="P183" i="3"/>
  <c r="P169" i="3"/>
  <c r="P44" i="3"/>
  <c r="P84" i="3"/>
  <c r="P38" i="3"/>
  <c r="P99" i="3"/>
  <c r="P170" i="3"/>
  <c r="P75" i="3"/>
  <c r="P203" i="3"/>
  <c r="P68" i="3"/>
  <c r="P196" i="3"/>
  <c r="P72" i="3"/>
  <c r="P64" i="3"/>
  <c r="P204" i="3"/>
  <c r="P200" i="3"/>
  <c r="P199" i="3"/>
  <c r="P52" i="3"/>
  <c r="P198" i="3"/>
  <c r="P37" i="3"/>
  <c r="P93" i="3"/>
  <c r="P144" i="3"/>
  <c r="P188" i="3"/>
  <c r="P174" i="3"/>
  <c r="P128" i="3"/>
  <c r="P58" i="3"/>
  <c r="P133" i="3"/>
  <c r="P131" i="3"/>
  <c r="P108" i="3"/>
  <c r="P36" i="3"/>
  <c r="P79" i="3"/>
  <c r="P114" i="3"/>
  <c r="P206" i="3"/>
  <c r="P106" i="3"/>
  <c r="P121" i="3"/>
  <c r="P142" i="3"/>
  <c r="P61" i="3"/>
  <c r="P208" i="3"/>
  <c r="P77" i="3"/>
  <c r="P214" i="3"/>
  <c r="P166" i="3"/>
  <c r="P65" i="3"/>
  <c r="P160" i="3"/>
  <c r="P202" i="3"/>
  <c r="P189" i="3"/>
  <c r="P210" i="3"/>
  <c r="P207" i="3"/>
  <c r="P122" i="3"/>
  <c r="P81" i="3"/>
  <c r="P205" i="3"/>
  <c r="P71" i="3"/>
  <c r="P73" i="3"/>
  <c r="P211" i="3"/>
  <c r="P201" i="3"/>
  <c r="P209" i="3"/>
  <c r="P120" i="3"/>
  <c r="P213" i="3"/>
  <c r="P212" i="3"/>
  <c r="P135" i="3"/>
  <c r="P190" i="3"/>
  <c r="P94" i="3"/>
  <c r="P100" i="3"/>
  <c r="P2" i="3"/>
  <c r="D242" i="2" l="1"/>
  <c r="D243" i="2"/>
  <c r="D239" i="2"/>
  <c r="J11" i="4"/>
  <c r="E218" i="3"/>
  <c r="C223" i="3" a="1"/>
  <c r="C223" i="3" s="1"/>
  <c r="E219" i="3"/>
  <c r="E222" i="3"/>
  <c r="E217" i="3"/>
  <c r="C217" i="3" a="1"/>
  <c r="C217" i="3" s="1"/>
  <c r="C220" i="3" a="1"/>
  <c r="C220" i="3" s="1"/>
  <c r="E220" i="3"/>
  <c r="C219" i="3" a="1"/>
  <c r="C219" i="3" s="1"/>
  <c r="E221" i="3"/>
  <c r="C221" i="3" a="1"/>
  <c r="C221" i="3" s="1"/>
  <c r="C222" i="3" a="1"/>
  <c r="C222" i="3" s="1"/>
  <c r="C218" i="3" a="1"/>
  <c r="C218" i="3" s="1"/>
  <c r="E223" i="3"/>
  <c r="G237" i="2"/>
  <c r="C217" i="2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<sst xmlns="http://schemas.openxmlformats.org/spreadsheetml/2006/main" count="970" uniqueCount="496">
  <si>
    <t>Local &amp; Metropolitan Municipalities</t>
  </si>
  <si>
    <t>CAT_B</t>
  </si>
  <si>
    <t>BUF</t>
  </si>
  <si>
    <t>CPT</t>
  </si>
  <si>
    <t>EC101</t>
  </si>
  <si>
    <t>EC102</t>
  </si>
  <si>
    <t>EC104</t>
  </si>
  <si>
    <t>EC105</t>
  </si>
  <si>
    <t>EC106</t>
  </si>
  <si>
    <t>EC108</t>
  </si>
  <si>
    <t>EC109</t>
  </si>
  <si>
    <t>EC121</t>
  </si>
  <si>
    <t>EC122</t>
  </si>
  <si>
    <t>EC123</t>
  </si>
  <si>
    <t>EC124</t>
  </si>
  <si>
    <t>EC126</t>
  </si>
  <si>
    <t>EC129</t>
  </si>
  <si>
    <t>EC131</t>
  </si>
  <si>
    <t>EC135</t>
  </si>
  <si>
    <t>EC136</t>
  </si>
  <si>
    <t>EC137</t>
  </si>
  <si>
    <t>EC138</t>
  </si>
  <si>
    <t>EC139</t>
  </si>
  <si>
    <t>EC141</t>
  </si>
  <si>
    <t>EC142</t>
  </si>
  <si>
    <t>EC145</t>
  </si>
  <si>
    <t>EC153</t>
  </si>
  <si>
    <t>EC154</t>
  </si>
  <si>
    <t>EC155</t>
  </si>
  <si>
    <t>EC156</t>
  </si>
  <si>
    <t>EC157</t>
  </si>
  <si>
    <t>EC441</t>
  </si>
  <si>
    <t>EC442</t>
  </si>
  <si>
    <t>EC443</t>
  </si>
  <si>
    <t>EC444</t>
  </si>
  <si>
    <t>EKU</t>
  </si>
  <si>
    <t>ETH</t>
  </si>
  <si>
    <t>FS161</t>
  </si>
  <si>
    <t>FS162</t>
  </si>
  <si>
    <t>FS163</t>
  </si>
  <si>
    <t>FS181</t>
  </si>
  <si>
    <t>FS182</t>
  </si>
  <si>
    <t>FS183</t>
  </si>
  <si>
    <t>FS184</t>
  </si>
  <si>
    <t>FS185</t>
  </si>
  <si>
    <t>FS191</t>
  </si>
  <si>
    <t>FS192</t>
  </si>
  <si>
    <t>FS193</t>
  </si>
  <si>
    <t>FS194</t>
  </si>
  <si>
    <t>FS195</t>
  </si>
  <si>
    <t>FS196</t>
  </si>
  <si>
    <t>FS201</t>
  </si>
  <si>
    <t>FS203</t>
  </si>
  <si>
    <t>FS204</t>
  </si>
  <si>
    <t>FS205</t>
  </si>
  <si>
    <t>GT421</t>
  </si>
  <si>
    <t>GT422</t>
  </si>
  <si>
    <t>GT423</t>
  </si>
  <si>
    <t>GT481</t>
  </si>
  <si>
    <t>GT484</t>
  </si>
  <si>
    <t>GT485</t>
  </si>
  <si>
    <t>JHB</t>
  </si>
  <si>
    <t>KZN212</t>
  </si>
  <si>
    <t>KZN213</t>
  </si>
  <si>
    <t>KZN214</t>
  </si>
  <si>
    <t>KZN216</t>
  </si>
  <si>
    <t>KZN221</t>
  </si>
  <si>
    <t>KZN222</t>
  </si>
  <si>
    <t>KZN223</t>
  </si>
  <si>
    <t>KZN224</t>
  </si>
  <si>
    <t>KZN225</t>
  </si>
  <si>
    <t>KZN226</t>
  </si>
  <si>
    <t>KZN227</t>
  </si>
  <si>
    <t>KZN235</t>
  </si>
  <si>
    <t>KZN237</t>
  </si>
  <si>
    <t>KZN238</t>
  </si>
  <si>
    <t>KZN241</t>
  </si>
  <si>
    <t>KZN242</t>
  </si>
  <si>
    <t>KZN244</t>
  </si>
  <si>
    <t>KZN245</t>
  </si>
  <si>
    <t>KZN252</t>
  </si>
  <si>
    <t>KZN253</t>
  </si>
  <si>
    <t>KZN254</t>
  </si>
  <si>
    <t>KZN261</t>
  </si>
  <si>
    <t>KZN262</t>
  </si>
  <si>
    <t>KZN263</t>
  </si>
  <si>
    <t>KZN265</t>
  </si>
  <si>
    <t>KZN266</t>
  </si>
  <si>
    <t>KZN271</t>
  </si>
  <si>
    <t>KZN272</t>
  </si>
  <si>
    <t>KZN275</t>
  </si>
  <si>
    <t>KZN276</t>
  </si>
  <si>
    <t>KZN281</t>
  </si>
  <si>
    <t>KZN282</t>
  </si>
  <si>
    <t>KZN284</t>
  </si>
  <si>
    <t>KZN285</t>
  </si>
  <si>
    <t>KZN286</t>
  </si>
  <si>
    <t>KZN291</t>
  </si>
  <si>
    <t>KZN292</t>
  </si>
  <si>
    <t>KZN293</t>
  </si>
  <si>
    <t>KZN294</t>
  </si>
  <si>
    <t>KZN433</t>
  </si>
  <si>
    <t>KZN434</t>
  </si>
  <si>
    <t>KZN435</t>
  </si>
  <si>
    <t>KZN436</t>
  </si>
  <si>
    <t>LIM331</t>
  </si>
  <si>
    <t>LIM332</t>
  </si>
  <si>
    <t>LIM333</t>
  </si>
  <si>
    <t>LIM334</t>
  </si>
  <si>
    <t>LIM335</t>
  </si>
  <si>
    <t>LIM341</t>
  </si>
  <si>
    <t>LIM343</t>
  </si>
  <si>
    <t>LIM344</t>
  </si>
  <si>
    <t>LIM345</t>
  </si>
  <si>
    <t>LIM351</t>
  </si>
  <si>
    <t>LIM353</t>
  </si>
  <si>
    <t>LIM354</t>
  </si>
  <si>
    <t>LIM355</t>
  </si>
  <si>
    <t>LIM361</t>
  </si>
  <si>
    <t>LIM362</t>
  </si>
  <si>
    <t>LIM366</t>
  </si>
  <si>
    <t>LIM367</t>
  </si>
  <si>
    <t>LIM368</t>
  </si>
  <si>
    <t>LIM471</t>
  </si>
  <si>
    <t>LIM472</t>
  </si>
  <si>
    <t>LIM473</t>
  </si>
  <si>
    <t>LIM476</t>
  </si>
  <si>
    <t>MAN</t>
  </si>
  <si>
    <t>MP301</t>
  </si>
  <si>
    <t>MP302</t>
  </si>
  <si>
    <t>MP303</t>
  </si>
  <si>
    <t>MP304</t>
  </si>
  <si>
    <t>MP305</t>
  </si>
  <si>
    <t>MP306</t>
  </si>
  <si>
    <t>MP307</t>
  </si>
  <si>
    <t>MP311</t>
  </si>
  <si>
    <t>MP312</t>
  </si>
  <si>
    <t>MP313</t>
  </si>
  <si>
    <t>MP314</t>
  </si>
  <si>
    <t>MP315</t>
  </si>
  <si>
    <t>MP316</t>
  </si>
  <si>
    <t>MP321</t>
  </si>
  <si>
    <t>MP324</t>
  </si>
  <si>
    <t>MP325</t>
  </si>
  <si>
    <t>MP326</t>
  </si>
  <si>
    <t>NC061</t>
  </si>
  <si>
    <t>NC062</t>
  </si>
  <si>
    <t>NC064</t>
  </si>
  <si>
    <t>NC065</t>
  </si>
  <si>
    <t>NC066</t>
  </si>
  <si>
    <t>NC067</t>
  </si>
  <si>
    <t>NC071</t>
  </si>
  <si>
    <t>NC072</t>
  </si>
  <si>
    <t>NC073</t>
  </si>
  <si>
    <t>NC074</t>
  </si>
  <si>
    <t>NC075</t>
  </si>
  <si>
    <t>NC076</t>
  </si>
  <si>
    <t>NC077</t>
  </si>
  <si>
    <t>NC078</t>
  </si>
  <si>
    <t>NC082</t>
  </si>
  <si>
    <t>NC084</t>
  </si>
  <si>
    <t>NC085</t>
  </si>
  <si>
    <t>NC086</t>
  </si>
  <si>
    <t>NC087</t>
  </si>
  <si>
    <t>NC091</t>
  </si>
  <si>
    <t>NC092</t>
  </si>
  <si>
    <t>NC093</t>
  </si>
  <si>
    <t>NC094</t>
  </si>
  <si>
    <t>NC451</t>
  </si>
  <si>
    <t>NC452</t>
  </si>
  <si>
    <t>NC453</t>
  </si>
  <si>
    <t>NMA</t>
  </si>
  <si>
    <t>NW371</t>
  </si>
  <si>
    <t>NW372</t>
  </si>
  <si>
    <t>NW373</t>
  </si>
  <si>
    <t>NW374</t>
  </si>
  <si>
    <t>NW375</t>
  </si>
  <si>
    <t>NW381</t>
  </si>
  <si>
    <t>NW382</t>
  </si>
  <si>
    <t>NW383</t>
  </si>
  <si>
    <t>NW384</t>
  </si>
  <si>
    <t>NW385</t>
  </si>
  <si>
    <t>NW392</t>
  </si>
  <si>
    <t>NW393</t>
  </si>
  <si>
    <t>NW394</t>
  </si>
  <si>
    <t>NW396</t>
  </si>
  <si>
    <t>NW397</t>
  </si>
  <si>
    <t>NW403</t>
  </si>
  <si>
    <t>NW404</t>
  </si>
  <si>
    <t>NW405</t>
  </si>
  <si>
    <t>TSH</t>
  </si>
  <si>
    <t>WC011</t>
  </si>
  <si>
    <t>WC012</t>
  </si>
  <si>
    <t>WC013</t>
  </si>
  <si>
    <t>WC014</t>
  </si>
  <si>
    <t>WC015</t>
  </si>
  <si>
    <t>WC022</t>
  </si>
  <si>
    <t>WC023</t>
  </si>
  <si>
    <t>WC024</t>
  </si>
  <si>
    <t>WC025</t>
  </si>
  <si>
    <t>WC026</t>
  </si>
  <si>
    <t>WC031</t>
  </si>
  <si>
    <t>WC032</t>
  </si>
  <si>
    <t>WC033</t>
  </si>
  <si>
    <t>WC034</t>
  </si>
  <si>
    <t>WC041</t>
  </si>
  <si>
    <t>WC042</t>
  </si>
  <si>
    <t>WC043</t>
  </si>
  <si>
    <t>WC044</t>
  </si>
  <si>
    <t>WC045</t>
  </si>
  <si>
    <t>WC047</t>
  </si>
  <si>
    <t>WC048</t>
  </si>
  <si>
    <t>WC051</t>
  </si>
  <si>
    <t>WC052</t>
  </si>
  <si>
    <t>WC053</t>
  </si>
  <si>
    <t>SARS-NT Establishments</t>
  </si>
  <si>
    <t>ReX3 Population Total</t>
  </si>
  <si>
    <t>Stats SA Population Total</t>
  </si>
  <si>
    <t>SARS-NT Rank</t>
  </si>
  <si>
    <t>ReX3 Rank</t>
  </si>
  <si>
    <t>Stats SA Rank</t>
  </si>
  <si>
    <t>City of Johannesburg</t>
  </si>
  <si>
    <t>Ekurhuleni</t>
  </si>
  <si>
    <t>City of Cape Town</t>
  </si>
  <si>
    <t>eThekwini</t>
  </si>
  <si>
    <t>City of Tshwane</t>
  </si>
  <si>
    <t>Govan Mbeki</t>
  </si>
  <si>
    <t>Nelson Mandela Bay</t>
  </si>
  <si>
    <t>Rustenburg</t>
  </si>
  <si>
    <t>Emfuleni</t>
  </si>
  <si>
    <t>Emalahleni</t>
  </si>
  <si>
    <t>Steve Tshwete</t>
  </si>
  <si>
    <t>Polokwane</t>
  </si>
  <si>
    <t>Mogale City</t>
  </si>
  <si>
    <t>Midvaal</t>
  </si>
  <si>
    <t>Metsimaholo</t>
  </si>
  <si>
    <t>Greater Tzaneen</t>
  </si>
  <si>
    <t>Mangaung</t>
  </si>
  <si>
    <t>Buffalo City</t>
  </si>
  <si>
    <t>Victor Khanye</t>
  </si>
  <si>
    <t>Drakenstein</t>
  </si>
  <si>
    <t>Nkomazi</t>
  </si>
  <si>
    <t>Stellenbosch</t>
  </si>
  <si>
    <t>Moses Kotane</t>
  </si>
  <si>
    <t>City of Matlosana</t>
  </si>
  <si>
    <t>Lesedi</t>
  </si>
  <si>
    <t>Merafong City</t>
  </si>
  <si>
    <t>KwaDukuza</t>
  </si>
  <si>
    <t>Matjhabeng</t>
  </si>
  <si>
    <t>Newcastle</t>
  </si>
  <si>
    <t>Greater Giyani</t>
  </si>
  <si>
    <t>Mogalakwena</t>
  </si>
  <si>
    <t>Thulamela</t>
  </si>
  <si>
    <t>Makhuduthamaga</t>
  </si>
  <si>
    <t>Greater Letaba</t>
  </si>
  <si>
    <t>Elias Motsoaledi</t>
  </si>
  <si>
    <t>King Sabata Dalindyebo</t>
  </si>
  <si>
    <t>uMlalazi</t>
  </si>
  <si>
    <t>Mandeni</t>
  </si>
  <si>
    <t>Dr JS Moroka</t>
  </si>
  <si>
    <t>Breede Valley</t>
  </si>
  <si>
    <t>Chief Albert Luthuli</t>
  </si>
  <si>
    <t>Gamagara</t>
  </si>
  <si>
    <t>Lekwa</t>
  </si>
  <si>
    <t>Saldanha Bay</t>
  </si>
  <si>
    <t>Swartland</t>
  </si>
  <si>
    <t>Moretele</t>
  </si>
  <si>
    <t>Port St Johns</t>
  </si>
  <si>
    <t>Mtubatuba</t>
  </si>
  <si>
    <t>Mkhambathini</t>
  </si>
  <si>
    <t>Msukaligwa</t>
  </si>
  <si>
    <t>Winnie Madikizela-Mandela</t>
  </si>
  <si>
    <t>Ephraim Mogale</t>
  </si>
  <si>
    <t>Sol Plaatje</t>
  </si>
  <si>
    <t>Nyandeni</t>
  </si>
  <si>
    <t>Bushbuckridge</t>
  </si>
  <si>
    <t>Ndwedwe</t>
  </si>
  <si>
    <t>uMshwathi</t>
  </si>
  <si>
    <t>Umdoni</t>
  </si>
  <si>
    <t>Maluti-a-Phofung</t>
  </si>
  <si>
    <t>Ba-Phalaborwa</t>
  </si>
  <si>
    <t>Theewaterskloof</t>
  </si>
  <si>
    <t>Phokwane</t>
  </si>
  <si>
    <t>Mossel Bay</t>
  </si>
  <si>
    <t>Thaba Chweu</t>
  </si>
  <si>
    <t>Thabazimbi</t>
  </si>
  <si>
    <t>Nkandla</t>
  </si>
  <si>
    <t>Nongoma</t>
  </si>
  <si>
    <t>Kouga</t>
  </si>
  <si>
    <t>Mnquma</t>
  </si>
  <si>
    <t>Moqhaka</t>
  </si>
  <si>
    <t>Umzumbe</t>
  </si>
  <si>
    <t>Okhahlamba</t>
  </si>
  <si>
    <t>Jozini</t>
  </si>
  <si>
    <t>Makhado</t>
  </si>
  <si>
    <t>Ntabankulu</t>
  </si>
  <si>
    <t>Maphumulo</t>
  </si>
  <si>
    <t>George</t>
  </si>
  <si>
    <t>Emakhazeni</t>
  </si>
  <si>
    <t>Joe Morolong</t>
  </si>
  <si>
    <t>Dipaleseng</t>
  </si>
  <si>
    <t>Mkhondo</t>
  </si>
  <si>
    <t>Matatiele</t>
  </si>
  <si>
    <t>Elundini</t>
  </si>
  <si>
    <t>uMngeni</t>
  </si>
  <si>
    <t>Umzimvubu</t>
  </si>
  <si>
    <t>Mhlontlo</t>
  </si>
  <si>
    <t>Ulundi</t>
  </si>
  <si>
    <t>Ditsobotla</t>
  </si>
  <si>
    <t>Ramotshere Moiloa</t>
  </si>
  <si>
    <t>Langeberg</t>
  </si>
  <si>
    <t>Greater Taung</t>
  </si>
  <si>
    <t>Msinga</t>
  </si>
  <si>
    <t>Lephalale</t>
  </si>
  <si>
    <t>Dannhauser</t>
  </si>
  <si>
    <t>Richmond</t>
  </si>
  <si>
    <t>Kgetlengrivier</t>
  </si>
  <si>
    <t>Matzikama</t>
  </si>
  <si>
    <t>Maruleng</t>
  </si>
  <si>
    <t>Overstrand</t>
  </si>
  <si>
    <t>Molemole</t>
  </si>
  <si>
    <t>Nala</t>
  </si>
  <si>
    <t>Nama Khoi</t>
  </si>
  <si>
    <t>Sundays River Valley</t>
  </si>
  <si>
    <t>Ubuhlebezwe</t>
  </si>
  <si>
    <t>Mbhashe</t>
  </si>
  <si>
    <t>Witzenberg</t>
  </si>
  <si>
    <t>Umvoti</t>
  </si>
  <si>
    <t>Mthonjaneni</t>
  </si>
  <si>
    <t>Ngwathe</t>
  </si>
  <si>
    <t>Dr AB Xuma</t>
  </si>
  <si>
    <t>Bergrivier</t>
  </si>
  <si>
    <t>Dr Pixley Ka Isaka Seme</t>
  </si>
  <si>
    <t>Nqutu</t>
  </si>
  <si>
    <t>Endumeni</t>
  </si>
  <si>
    <t>Tsantsabane</t>
  </si>
  <si>
    <t>Kai !Garib</t>
  </si>
  <si>
    <t>Beaufort West</t>
  </si>
  <si>
    <t>Richtersveld</t>
  </si>
  <si>
    <t>Blue Crane Route</t>
  </si>
  <si>
    <t>Hantam</t>
  </si>
  <si>
    <t>Knysna</t>
  </si>
  <si>
    <t>Dihlabeng</t>
  </si>
  <si>
    <t>uPhongolo</t>
  </si>
  <si>
    <t>Tswaing</t>
  </si>
  <si>
    <t>Karoo Hoogland</t>
  </si>
  <si>
    <t>Kamiesberg</t>
  </si>
  <si>
    <t>Inxuba Yethemba</t>
  </si>
  <si>
    <t>Lekwa-Teemane</t>
  </si>
  <si>
    <t>Cederberg</t>
  </si>
  <si>
    <t>Bela-Bela</t>
  </si>
  <si>
    <t>Bitou</t>
  </si>
  <si>
    <t>Tswelopele</t>
  </si>
  <si>
    <t>Ga-Segonyana</t>
  </si>
  <si>
    <t>Oudtshoorn</t>
  </si>
  <si>
    <t>Intsika Yethu</t>
  </si>
  <si>
    <t>Hessequa</t>
  </si>
  <si>
    <t>Ubuntu</t>
  </si>
  <si>
    <t>Musina</t>
  </si>
  <si>
    <t>Kannaland</t>
  </si>
  <si>
    <t>Kareeberg</t>
  </si>
  <si>
    <t>Phumelela</t>
  </si>
  <si>
    <t>Ratlou</t>
  </si>
  <si>
    <t>Maquassi Hills</t>
  </si>
  <si>
    <t>Siyathemba</t>
  </si>
  <si>
    <t>Mantsopa</t>
  </si>
  <si>
    <t>Tokologo</t>
  </si>
  <si>
    <t>Setsoto</t>
  </si>
  <si>
    <t>Amahlathi</t>
  </si>
  <si>
    <t>Siyancuma</t>
  </si>
  <si>
    <t>eDumbe</t>
  </si>
  <si>
    <t>Kopanong</t>
  </si>
  <si>
    <t>Swellendam</t>
  </si>
  <si>
    <t>Emthanjeni</t>
  </si>
  <si>
    <t>Laingsburg</t>
  </si>
  <si>
    <t>!Kheis</t>
  </si>
  <si>
    <t>Impendle</t>
  </si>
  <si>
    <t>Masilonyana</t>
  </si>
  <si>
    <t>Makana</t>
  </si>
  <si>
    <t>Mpofana</t>
  </si>
  <si>
    <t>Naledi</t>
  </si>
  <si>
    <t>Letsemeng</t>
  </si>
  <si>
    <t>Blouberg</t>
  </si>
  <si>
    <t>Sakhisizwe</t>
  </si>
  <si>
    <t>Dikgatlong</t>
  </si>
  <si>
    <t>Mafube</t>
  </si>
  <si>
    <t>Ndlambe</t>
  </si>
  <si>
    <t>Cape Agulhas</t>
  </si>
  <si>
    <t>Kou-Kamma</t>
  </si>
  <si>
    <t>Nketoana</t>
  </si>
  <si>
    <t>Mamusa</t>
  </si>
  <si>
    <t>Prince Albert</t>
  </si>
  <si>
    <t>Senqu</t>
  </si>
  <si>
    <t>Mohokare</t>
  </si>
  <si>
    <t>Greater Kokstad</t>
  </si>
  <si>
    <t>Ngqushwa</t>
  </si>
  <si>
    <t>Kgatelopele</t>
  </si>
  <si>
    <t>Great Kei</t>
  </si>
  <si>
    <t>Umsobomvu</t>
  </si>
  <si>
    <t>Thembelihle</t>
  </si>
  <si>
    <t>Magareng</t>
  </si>
  <si>
    <t>Renosterberg</t>
  </si>
  <si>
    <t>Google Rank</t>
  </si>
  <si>
    <t>City of Mbombela (incl Umjindi)</t>
  </si>
  <si>
    <t>Msunduzi</t>
  </si>
  <si>
    <t>Greater Tubatse/Fetakgomo</t>
  </si>
  <si>
    <t>Madibeng</t>
  </si>
  <si>
    <t>Collins Chabane (Mutale)</t>
  </si>
  <si>
    <t>Thembisile Hani</t>
  </si>
  <si>
    <t>Alfred Duma (Emnambithi/Ladysmith/Indaka)</t>
  </si>
  <si>
    <t>City of uMhlathuze</t>
  </si>
  <si>
    <t>Ray Nkonyeni (Hibiscus Coast &amp; Ezingoleni)</t>
  </si>
  <si>
    <t>Rand West City (Randfontein/Westonaria)</t>
  </si>
  <si>
    <t>Ingquza Hill</t>
  </si>
  <si>
    <t>Mahikeng</t>
  </si>
  <si>
    <t>Enoch Mgijima (Tsolwana/Inkwanca/Lukanji)</t>
  </si>
  <si>
    <t>Lepele-Nkumpi</t>
  </si>
  <si>
    <t>Khai-Ma</t>
  </si>
  <si>
    <t>eMadlangeni</t>
  </si>
  <si>
    <t>Dr Beyers Naude (Camdeboo/Ikwezi/Baviaans)</t>
  </si>
  <si>
    <t>Walter Sisulu (Maletswai/Gariep)</t>
  </si>
  <si>
    <t>Kagisano/Molopo</t>
  </si>
  <si>
    <t>Umuziwabantu</t>
  </si>
  <si>
    <t>Dawid Kruiper (//Khara Hais/Mier)</t>
  </si>
  <si>
    <t>Nkosazana Dlamini-Zuma (Ingwe/Kwa Sani)</t>
  </si>
  <si>
    <t>Mookgopong/Modimolle</t>
  </si>
  <si>
    <t>Big Five Hlabisa (The Big 5 False Bay/Hlabisa)</t>
  </si>
  <si>
    <t>uMfolozi</t>
  </si>
  <si>
    <t>Raymond Mhlaba (Nkonkobe/Nxuba)</t>
  </si>
  <si>
    <t>uMhlabuyalingana</t>
  </si>
  <si>
    <t>JB Marks (Tlokwe/Ventersdorp)</t>
  </si>
  <si>
    <t>uMzimkhulu</t>
  </si>
  <si>
    <t>Inkosi Langalibalele (Umtshezi/Imbabazane)</t>
  </si>
  <si>
    <t>AbaQulusi</t>
  </si>
  <si>
    <t>Ln (ReX3 Population Total)</t>
  </si>
  <si>
    <t>Ln (Stats SA Population Total)</t>
  </si>
  <si>
    <t>Ln (ReX3 Rank)</t>
  </si>
  <si>
    <t>Ln (Stats SA Rank)</t>
  </si>
  <si>
    <t>Ln (SARS-NT Rank)</t>
  </si>
  <si>
    <t>Ln (Google Rank)</t>
  </si>
  <si>
    <t>Ln (SARS-NT Establishments)</t>
  </si>
  <si>
    <t>LandScan Rank</t>
  </si>
  <si>
    <t>Landscan Population Total</t>
  </si>
  <si>
    <t>Ln (Landscan Population Total)</t>
  </si>
  <si>
    <t>Ln (LandScan Rank)</t>
  </si>
  <si>
    <t>ReX3 GVA-R Total</t>
  </si>
  <si>
    <t>ReX3 Pop Rank</t>
  </si>
  <si>
    <t>ReX3 GVA-R Rank</t>
  </si>
  <si>
    <t>Ln (ReX3 GVA-R Total)</t>
  </si>
  <si>
    <t>Ln (ReX3 GVA-R Rank)</t>
  </si>
  <si>
    <t>ReX3 Unemployment Total</t>
  </si>
  <si>
    <t>ReX3 Unemployment Rank</t>
  </si>
  <si>
    <t>Ln (ReX3 Unemployment Total)</t>
  </si>
  <si>
    <t>Ln (ReX3 Unemployment Rank)</t>
  </si>
  <si>
    <t>Rank Correlation: SARS-NT Establishments Total &amp; ReX GVA-R Total</t>
  </si>
  <si>
    <t>Rank Correlation: ReX Population Total &amp; Stats SA Population Total</t>
  </si>
  <si>
    <t>Rank Correlation: ReX Population Total &amp; LandScan Population Total</t>
  </si>
  <si>
    <t>Rank Correlation: Stats SA Population Total &amp; LandScan Population Total</t>
  </si>
  <si>
    <t>Rank Correlation: ReX GVA-R Total &amp; Google Earth Engine</t>
  </si>
  <si>
    <t>Rank-Size Distribution: ReX Population Total</t>
  </si>
  <si>
    <t>Rank-Size Distribution: Stats SA Population Total</t>
  </si>
  <si>
    <t>Rank-Size Distribution: LandScan Population Total</t>
  </si>
  <si>
    <t>Rank-Size Distribution: SARS-NT Establishments Total</t>
  </si>
  <si>
    <t>Rank-Size Distribution: ReX GVA-R Total</t>
  </si>
  <si>
    <t>Rank-Size Distribution: ReX Unemployment Total</t>
  </si>
  <si>
    <t>Greater than 1 000 000</t>
  </si>
  <si>
    <t>250 000 - 500 000</t>
  </si>
  <si>
    <t>Less than 50 000</t>
  </si>
  <si>
    <t>50 000 - 100 000</t>
  </si>
  <si>
    <t>500 000 - 1 000 000</t>
  </si>
  <si>
    <t>100 000 - 250 000</t>
  </si>
  <si>
    <t>Local &amp; Metropolitan Municipalities (Stats SA)</t>
  </si>
  <si>
    <t>Total Population: Top 10 Local &amp; Metropolitan Municipalities (Stats SA)</t>
  </si>
  <si>
    <t>Total Population: Metropolitan Municipalities (Stats SA)</t>
  </si>
  <si>
    <t>Rank-Size Distribution: Stats SA Population Total (Top 123)</t>
  </si>
  <si>
    <t>Coefficient of Variation: ReX Population Total</t>
  </si>
  <si>
    <t>Coefficient of Variation: Stats SA Population Total</t>
  </si>
  <si>
    <t>Coefficient of Variation: LandScan Population Total</t>
  </si>
  <si>
    <t>q-coefficient</t>
  </si>
  <si>
    <t>p-value</t>
  </si>
  <si>
    <t>standard deviation</t>
  </si>
  <si>
    <t>mean</t>
  </si>
  <si>
    <t>CV</t>
  </si>
  <si>
    <t>Metropolitan Municipalities</t>
  </si>
  <si>
    <t>Near-Equal Share: Stats SA Population Total</t>
  </si>
  <si>
    <t>Near-Equal Share: ReX Population Total</t>
  </si>
  <si>
    <t>Near-Equal Share: LandScan Population Total</t>
  </si>
  <si>
    <t>Near-Equal Share: ReX GVA-R Total</t>
  </si>
  <si>
    <t>Near-Equal Share: SARS-NT Establishments Total</t>
  </si>
  <si>
    <t>Near-Equal Share: ReX Unemployment Total</t>
  </si>
  <si>
    <t>Share of Total:</t>
  </si>
  <si>
    <t>Sum:</t>
  </si>
  <si>
    <t>Establishment Count: Metropolitan Municipalities (SARS-NT)</t>
  </si>
  <si>
    <t>Establishment Count: Top 10 Local &amp; Metropolitan Municipalities (SARS-NT)</t>
  </si>
  <si>
    <t>Stats SA total population (bars may not correspond with municipality names due to size constraints)</t>
  </si>
  <si>
    <t>SARS-NT establishments (bars may not correspond with municipality names due to size constraints)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</si>
</sst>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Tahoma"/>
      <family val="2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0" fontId="1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2" fontId="0" fillId="0" borderId="1" xfId="0" applyNumberFormat="1" applyBorder="1"/>
    <xf numFmtId="2" fontId="0" fillId="0" borderId="1" xfId="0" applyNumberFormat="1" applyBorder="1" applyAlignment="1">
      <alignment horizontal="center"/>
    </xf>
    <xf numFmtId="0" fontId="1" fillId="0" borderId="1" xfId="0" applyFont="1" applyBorder="1"/>
    <xf numFmtId="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/>
    <xf numFmtId="1" fontId="0" fillId="0" borderId="1" xfId="0" applyNumberFormat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left"/>
    </xf>
    <xf numFmtId="10" fontId="0" fillId="0" borderId="0" xfId="5" applyNumberFormat="1" applyFont="1"/>
    <xf numFmtId="0" fontId="1" fillId="0" borderId="1" xfId="0" applyFont="1" applyBorder="1" applyAlignment="1">
      <alignment horizontal="right"/>
    </xf>
    <xf numFmtId="0" fontId="1" fillId="0" borderId="2" xfId="0" applyFont="1" applyBorder="1"/>
    <xf numFmtId="2" fontId="1" fillId="0" borderId="1" xfId="0" applyNumberFormat="1" applyFont="1" applyBorder="1" applyAlignment="1">
      <alignment horizontal="center"/>
    </xf>
    <xf numFmtId="0" fontId="1" fillId="0" borderId="4" xfId="0" applyFont="1" applyBorder="1"/>
    <xf numFmtId="1" fontId="1" fillId="0" borderId="4" xfId="0" applyNumberFormat="1" applyFont="1" applyBorder="1"/>
    <xf numFmtId="9" fontId="1" fillId="0" borderId="1" xfId="5" applyFont="1" applyBorder="1"/>
    <xf numFmtId="9" fontId="0" fillId="0" borderId="0" xfId="5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6">
    <cellStyle name="Normal" xfId="0" builtinId="0"/>
    <cellStyle name="Percent" xfId="5" builtinId="5"/>
    <cellStyle name="Style3" xfId="1" xr:uid="{2A3BDA56-BA0F-4B5F-8B2C-E3FA670666E3}"/>
    <cellStyle name="Style4" xfId="2" xr:uid="{105F3D59-3B3B-46BA-969E-B199E954A1A8}"/>
    <cellStyle name="Style6" xfId="3" xr:uid="{553AD859-440B-4066-A8CF-E61EFC8C060C}"/>
    <cellStyle name="Style7" xfId="4" xr:uid="{6BE0AB44-6026-498C-918D-C869FC287D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_xlchart.v1.2</cx:f>
      </cx:numDim>
    </cx:data>
  </cx:chartData>
  <cx:chart>
    <cx:plotArea>
      <cx:plotAreaRegion>
        <cx:series layoutId="clusteredColumn" uniqueId="{A4115BA8-A971-4B4A-8229-9A52220F1FCE}" formatIdx="16">
          <cx:tx>
            <cx:txData>
              <cx:f>_xlchart.v1.1</cx:f>
              <cx:v>Stats SA total population (bars may not correspond with municipality names due to size constraints)</cx:v>
            </cx:txData>
          </cx:tx>
          <cx:dataId val="0"/>
          <cx:layoutPr>
            <cx:aggregation/>
          </cx:layoutPr>
          <cx:axisId val="1"/>
        </cx:series>
        <cx:series layoutId="paretoLine" ownerIdx="0" uniqueId="{2FB7498C-EBF5-4029-BDEC-812C8E90A9AE}" formatIdx="17">
          <cx:axisId val="2"/>
        </cx:series>
      </cx:plotAreaRegion>
      <cx:axis id="0">
        <cx:catScaling gapWidth="0"/>
        <cx:title>
          <cx:tx>
            <cx:txData>
              <cx:v>Local and metropolitan municipalities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 sz="1800" b="1"/>
              </a:pPr>
              <a:r>
                <a:rPr lang="en-US" sz="1800" b="1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Aptos Narrow" panose="02110004020202020204"/>
                </a:rPr>
                <a:t>Local and metropolitan municipalities</a:t>
              </a:r>
            </a:p>
          </cx:txPr>
        </cx:title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600" b="1"/>
            </a:pPr>
            <a:endParaRPr lang="en-US" sz="16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ptos Narrow" panose="02110004020202020204"/>
            </a:endParaRPr>
          </a:p>
        </cx:txPr>
      </cx:axis>
      <cx:axis id="1">
        <cx:valScaling/>
        <cx:title>
          <cx:tx>
            <cx:txData>
              <cx:v>Total population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 sz="1800" b="1"/>
              </a:pPr>
              <a:r>
                <a:rPr lang="en-US" sz="1800" b="1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Aptos Narrow" panose="02110004020202020204"/>
                </a:rPr>
                <a:t>Total population</a:t>
              </a:r>
            </a:p>
          </cx:txPr>
        </cx:title>
        <cx:majorGridlines/>
        <cx:tickLabels/>
        <cx:numFmt formatCode="#,##0" sourceLinked="0"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600"/>
            </a:pPr>
            <a:endParaRPr lang="en-US" sz="16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ptos Narrow" panose="02110004020202020204"/>
            </a:endParaRPr>
          </a:p>
        </cx:txPr>
      </cx:axis>
      <cx:axis id="2">
        <cx:valScaling max="1" min="0"/>
        <cx:title>
          <cx:tx>
            <cx:txData>
              <cx:v>Cumulative percentage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 sz="1800" b="1"/>
              </a:pPr>
              <a:r>
                <a:rPr lang="en-US" sz="1800" b="1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Aptos Narrow" panose="02110004020202020204"/>
                </a:rPr>
                <a:t>Cumulative percentage</a:t>
              </a:r>
            </a:p>
          </cx:txPr>
        </cx:title>
        <cx:units unit="percentage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600"/>
            </a:pPr>
            <a:endParaRPr lang="en-US" sz="16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ptos Narrow" panose="02110004020202020204"/>
            </a:endParaRPr>
          </a:p>
        </cx:txPr>
      </cx:axis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val">
        <cx:f>_xlchart.v1.5</cx:f>
      </cx:numDim>
    </cx:data>
  </cx:chartData>
  <cx:chart>
    <cx:plotArea>
      <cx:plotAreaRegion>
        <cx:series layoutId="clusteredColumn" uniqueId="{CAB63C5D-36C4-4133-8310-7D3ADC6E9A51}" formatIdx="0">
          <cx:tx>
            <cx:txData>
              <cx:f>_xlchart.v1.4</cx:f>
              <cx:v>SARS-NT establishments (bars may not correspond with municipality names due to size constraints)</cx:v>
            </cx:txData>
          </cx:tx>
          <cx:dataId val="0"/>
          <cx:layoutPr>
            <cx:aggregation/>
          </cx:layoutPr>
          <cx:axisId val="1"/>
        </cx:series>
        <cx:series layoutId="paretoLine" ownerIdx="0" uniqueId="{C7E6C632-CFCA-4AC5-B3C7-C69FEE57E669}" formatIdx="1">
          <cx:axisId val="2"/>
        </cx:series>
      </cx:plotAreaRegion>
      <cx:axis id="0">
        <cx:catScaling gapWidth="0"/>
        <cx:title>
          <cx:tx>
            <cx:rich>
              <a:bodyPr spcFirstLastPara="1" vertOverflow="ellipsis" horzOverflow="overflow" wrap="square" lIns="0" tIns="0" rIns="0" bIns="0" anchor="ctr" anchorCtr="1"/>
              <a:lstStyle/>
              <a:p>
                <a:pPr rtl="0">
                  <a:defRPr sz="1800"/>
                </a:pPr>
                <a:r>
                  <a:rPr lang="en-US" sz="1800" b="1" i="0" u="none" strike="noStrike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Aptos Narrow" panose="02110004020202020204"/>
                    <a:ea typeface="Calibri" panose="020F0502020204030204" pitchFamily="34" charset="0"/>
                    <a:cs typeface="Calibri" panose="020F0502020204030204" pitchFamily="34" charset="0"/>
                  </a:rPr>
                  <a:t>Local</a:t>
                </a:r>
                <a:r>
                  <a:rPr lang="en-US" sz="1800" b="1" i="0" baseline="0">
                    <a:effectLst/>
                  </a:rPr>
                  <a:t> </a:t>
                </a:r>
                <a:r>
                  <a:rPr lang="en-US" sz="1800" b="1" i="0" u="none" strike="noStrike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Aptos Narrow" panose="02110004020202020204"/>
                    <a:ea typeface="Calibri" panose="020F0502020204030204" pitchFamily="34" charset="0"/>
                    <a:cs typeface="Calibri" panose="020F0502020204030204" pitchFamily="34" charset="0"/>
                  </a:rPr>
                  <a:t>and</a:t>
                </a:r>
                <a:r>
                  <a:rPr lang="en-US" sz="1800" b="1" i="0" baseline="0">
                    <a:effectLst/>
                  </a:rPr>
                  <a:t> </a:t>
                </a:r>
                <a:r>
                  <a:rPr lang="en-US" sz="1800" b="1" i="0" u="none" strike="noStrike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Aptos Narrow" panose="02110004020202020204"/>
                    <a:ea typeface="Calibri" panose="020F0502020204030204" pitchFamily="34" charset="0"/>
                    <a:cs typeface="Calibri" panose="020F0502020204030204" pitchFamily="34" charset="0"/>
                  </a:rPr>
                  <a:t>metropolitan</a:t>
                </a:r>
                <a:r>
                  <a:rPr lang="en-US" sz="1800" b="1" i="0" baseline="0">
                    <a:effectLst/>
                  </a:rPr>
                  <a:t> </a:t>
                </a:r>
                <a:r>
                  <a:rPr lang="en-US" sz="1800" b="1" i="0" u="none" strike="noStrike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Aptos Narrow" panose="02110004020202020204"/>
                    <a:ea typeface="Calibri" panose="020F0502020204030204" pitchFamily="34" charset="0"/>
                    <a:cs typeface="Calibri" panose="020F0502020204030204" pitchFamily="34" charset="0"/>
                  </a:rPr>
                  <a:t>municipalities</a:t>
                </a:r>
                <a:endParaRPr lang="en-ZA" sz="1800" b="1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Aptos Narrow" panose="02110004020202020204"/>
                  <a:ea typeface="Calibri" panose="020F0502020204030204" pitchFamily="34" charset="0"/>
                  <a:cs typeface="Calibri" panose="020F0502020204030204" pitchFamily="34" charset="0"/>
                </a:endParaRPr>
              </a:p>
            </cx:rich>
          </cx:tx>
        </cx:title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600"/>
            </a:pPr>
            <a:endParaRPr lang="en-US" sz="16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ptos Narrow" panose="02110004020202020204"/>
            </a:endParaRPr>
          </a:p>
        </cx:txPr>
      </cx:axis>
      <cx:axis id="1">
        <cx:valScaling/>
        <cx:title>
          <cx:tx>
            <cx:txData>
              <cx:v>Number of firms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 sz="1800"/>
              </a:pPr>
              <a:r>
                <a:rPr lang="en-US" sz="1800" b="1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Aptos Narrow" panose="02110004020202020204"/>
                </a:rPr>
                <a:t>Number of firms</a:t>
              </a:r>
            </a:p>
          </cx:txPr>
        </cx:title>
        <cx:majorGridlines/>
        <cx:tickLabels/>
        <cx:numFmt formatCode="#,##0" sourceLinked="0"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600"/>
            </a:pPr>
            <a:endParaRPr lang="en-US" sz="16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ptos Narrow" panose="02110004020202020204"/>
            </a:endParaRPr>
          </a:p>
        </cx:txPr>
      </cx:axis>
      <cx:axis id="2">
        <cx:valScaling max="1" min="0"/>
        <cx:title>
          <cx:tx>
            <cx:rich>
              <a:bodyPr spcFirstLastPara="1" vertOverflow="ellipsis" horzOverflow="overflow" wrap="square" lIns="0" tIns="0" rIns="0" bIns="0" anchor="ctr" anchorCtr="1"/>
              <a:lstStyle/>
              <a:p>
                <a:pPr rtl="0">
                  <a:defRPr sz="1800"/>
                </a:pPr>
                <a:r>
                  <a:rPr lang="en-US" sz="1800" b="1" i="0" u="none" strike="noStrike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Aptos Narrow" panose="02110004020202020204"/>
                    <a:ea typeface="Calibri" panose="020F0502020204030204" pitchFamily="34" charset="0"/>
                    <a:cs typeface="Calibri" panose="020F0502020204030204" pitchFamily="34" charset="0"/>
                  </a:rPr>
                  <a:t>Cumulative</a:t>
                </a:r>
                <a:r>
                  <a:rPr lang="en-US" sz="1800" b="1" i="0" baseline="0" dirty="0">
                    <a:effectLst/>
                  </a:rPr>
                  <a:t> </a:t>
                </a:r>
                <a:r>
                  <a:rPr lang="en-US" sz="1800" b="1" i="0" u="none" strike="noStrike" baseline="0" dirty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Aptos Narrow" panose="02110004020202020204"/>
                    <a:ea typeface="Calibri" panose="020F0502020204030204" pitchFamily="34" charset="0"/>
                    <a:cs typeface="Calibri" panose="020F0502020204030204" pitchFamily="34" charset="0"/>
                  </a:rPr>
                  <a:t>percentage</a:t>
                </a:r>
                <a:endParaRPr lang="en-ZA" sz="1800" b="1" i="0" u="none" strike="noStrike" baseline="0" dirty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Aptos Narrow" panose="02110004020202020204"/>
                  <a:ea typeface="Calibri" panose="020F0502020204030204" pitchFamily="34" charset="0"/>
                  <a:cs typeface="Calibri" panose="020F0502020204030204" pitchFamily="34" charset="0"/>
                </a:endParaRPr>
              </a:p>
            </cx:rich>
          </cx:tx>
        </cx:title>
        <cx:units unit="percentage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600"/>
            </a:pPr>
            <a:endParaRPr lang="en-US" sz="16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ptos Narrow" panose="02110004020202020204"/>
            </a:endParaRPr>
          </a:p>
        </cx:txPr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microsoft.com/office/2014/relationships/chartEx" Target="../charts/chartEx2.xml"/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21166</xdr:colOff>
      <xdr:row>1</xdr:row>
      <xdr:rowOff>10576</xdr:rowOff>
    </xdr:from>
    <xdr:to>
      <xdr:col>62</xdr:col>
      <xdr:colOff>50800</xdr:colOff>
      <xdr:row>108</xdr:row>
      <xdr:rowOff>25400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Chart 5">
              <a:extLst>
                <a:ext uri="{FF2B5EF4-FFF2-40B4-BE49-F238E27FC236}">
                  <a16:creationId xmlns:a16="http://schemas.microsoft.com/office/drawing/2014/main" id="{A8F59291-26E0-45EB-92C7-8CEF4CA9DE9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1166" y="188376"/>
              <a:ext cx="37824834" cy="1903942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ZA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</xdr:col>
      <xdr:colOff>596432</xdr:colOff>
      <xdr:row>112</xdr:row>
      <xdr:rowOff>160460</xdr:rowOff>
    </xdr:from>
    <xdr:to>
      <xdr:col>66</xdr:col>
      <xdr:colOff>266700</xdr:colOff>
      <xdr:row>222</xdr:row>
      <xdr:rowOff>114300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Chart 6">
              <a:extLst>
                <a:ext uri="{FF2B5EF4-FFF2-40B4-BE49-F238E27FC236}">
                  <a16:creationId xmlns:a16="http://schemas.microsoft.com/office/drawing/2014/main" id="{D74C0600-18D8-4710-9A90-310F9D9BCF9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06032" y="21496460"/>
              <a:ext cx="39294268" cy="2090884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ZA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6</xdr:col>
      <xdr:colOff>428625</xdr:colOff>
      <xdr:row>42</xdr:row>
      <xdr:rowOff>175559</xdr:rowOff>
    </xdr:from>
    <xdr:to>
      <xdr:col>60</xdr:col>
      <xdr:colOff>204232</xdr:colOff>
      <xdr:row>42</xdr:row>
      <xdr:rowOff>175559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C0C25526-F418-6E67-F4EB-3364084F29B6}"/>
            </a:ext>
          </a:extLst>
        </xdr:cNvPr>
        <xdr:cNvCxnSpPr/>
      </xdr:nvCxnSpPr>
      <xdr:spPr>
        <a:xfrm flipH="1">
          <a:off x="4102554" y="7890809"/>
          <a:ext cx="32840964" cy="0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80483</xdr:colOff>
      <xdr:row>44</xdr:row>
      <xdr:rowOff>34743</xdr:rowOff>
    </xdr:from>
    <xdr:to>
      <xdr:col>13</xdr:col>
      <xdr:colOff>533400</xdr:colOff>
      <xdr:row>47</xdr:row>
      <xdr:rowOff>25400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34CB7A63-F2D4-7172-1A4D-5E70FFED5C31}"/>
            </a:ext>
          </a:extLst>
        </xdr:cNvPr>
        <xdr:cNvSpPr txBox="1"/>
      </xdr:nvSpPr>
      <xdr:spPr>
        <a:xfrm>
          <a:off x="4347683" y="7857943"/>
          <a:ext cx="4110517" cy="5240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800" b="1">
              <a:solidFill>
                <a:schemeClr val="accent1"/>
              </a:solidFill>
            </a:rPr>
            <a:t>Near-equal</a:t>
          </a:r>
          <a:r>
            <a:rPr lang="en-ZA" sz="1800" b="1" baseline="0">
              <a:solidFill>
                <a:schemeClr val="accent1"/>
              </a:solidFill>
            </a:rPr>
            <a:t> p</a:t>
          </a:r>
          <a:r>
            <a:rPr lang="en-ZA" sz="1800" b="1">
              <a:solidFill>
                <a:schemeClr val="accent1"/>
              </a:solidFill>
            </a:rPr>
            <a:t>opulation share ≈ 16:197</a:t>
          </a:r>
        </a:p>
      </xdr:txBody>
    </xdr:sp>
    <xdr:clientData/>
  </xdr:twoCellAnchor>
  <xdr:twoCellAnchor>
    <xdr:from>
      <xdr:col>6</xdr:col>
      <xdr:colOff>433647</xdr:colOff>
      <xdr:row>42</xdr:row>
      <xdr:rowOff>168658</xdr:rowOff>
    </xdr:from>
    <xdr:to>
      <xdr:col>6</xdr:col>
      <xdr:colOff>433647</xdr:colOff>
      <xdr:row>75</xdr:row>
      <xdr:rowOff>170089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A02FCDE1-A78C-86CD-52AB-B9544177C263}"/>
            </a:ext>
          </a:extLst>
        </xdr:cNvPr>
        <xdr:cNvCxnSpPr/>
      </xdr:nvCxnSpPr>
      <xdr:spPr>
        <a:xfrm>
          <a:off x="4107576" y="7883908"/>
          <a:ext cx="0" cy="6063413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488611</xdr:colOff>
      <xdr:row>156</xdr:row>
      <xdr:rowOff>119316</xdr:rowOff>
    </xdr:from>
    <xdr:to>
      <xdr:col>64</xdr:col>
      <xdr:colOff>396579</xdr:colOff>
      <xdr:row>156</xdr:row>
      <xdr:rowOff>119316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97D32996-8434-E84C-5AD5-0C9A5D09351D}"/>
            </a:ext>
          </a:extLst>
        </xdr:cNvPr>
        <xdr:cNvCxnSpPr/>
      </xdr:nvCxnSpPr>
      <xdr:spPr>
        <a:xfrm flipH="1">
          <a:off x="2931664" y="28249331"/>
          <a:ext cx="36553770" cy="0"/>
        </a:xfrm>
        <a:prstGeom prst="straightConnector1">
          <a:avLst/>
        </a:prstGeom>
        <a:ln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4</xdr:col>
      <xdr:colOff>503677</xdr:colOff>
      <xdr:row>156</xdr:row>
      <xdr:rowOff>125938</xdr:rowOff>
    </xdr:from>
    <xdr:to>
      <xdr:col>4</xdr:col>
      <xdr:colOff>503677</xdr:colOff>
      <xdr:row>159</xdr:row>
      <xdr:rowOff>116336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2ACE8855-EFD8-8A3D-A00B-54A4ED7F5951}"/>
            </a:ext>
          </a:extLst>
        </xdr:cNvPr>
        <xdr:cNvCxnSpPr/>
      </xdr:nvCxnSpPr>
      <xdr:spPr>
        <a:xfrm>
          <a:off x="2946730" y="28255953"/>
          <a:ext cx="0" cy="531360"/>
        </a:xfrm>
        <a:prstGeom prst="straightConnector1">
          <a:avLst/>
        </a:prstGeom>
        <a:ln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5</xdr:col>
      <xdr:colOff>214690</xdr:colOff>
      <xdr:row>157</xdr:row>
      <xdr:rowOff>82195</xdr:rowOff>
    </xdr:from>
    <xdr:to>
      <xdr:col>12</xdr:col>
      <xdr:colOff>241299</xdr:colOff>
      <xdr:row>160</xdr:row>
      <xdr:rowOff>44450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EA98007A-E3E8-4000-8FF9-3C6512E0CE7B}"/>
            </a:ext>
          </a:extLst>
        </xdr:cNvPr>
        <xdr:cNvSpPr txBox="1"/>
      </xdr:nvSpPr>
      <xdr:spPr>
        <a:xfrm>
          <a:off x="3262690" y="27996795"/>
          <a:ext cx="4293809" cy="4956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800" b="1">
              <a:solidFill>
                <a:schemeClr val="accent6"/>
              </a:solidFill>
            </a:rPr>
            <a:t>Near-equal</a:t>
          </a:r>
          <a:r>
            <a:rPr lang="en-ZA" sz="1800" b="1" baseline="0">
              <a:solidFill>
                <a:schemeClr val="accent6"/>
              </a:solidFill>
            </a:rPr>
            <a:t> e</a:t>
          </a:r>
          <a:r>
            <a:rPr lang="en-ZA" sz="1800" b="1">
              <a:solidFill>
                <a:schemeClr val="accent6"/>
              </a:solidFill>
            </a:rPr>
            <a:t>stablishment share ≈ 4:209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1A42F-A12E-40A1-8654-0D1ED51E1A3F}">
  <dimension ref="A1:R243"/>
  <sheetViews>
    <sheetView zoomScaleNormal="100" workbookViewId="0">
      <selection activeCell="A17" sqref="A17"/>
    </sheetView>
  </sheetViews>
  <sheetFormatPr defaultRowHeight="14.4" x14ac:dyDescent="0.3"/>
  <cols>
    <col min="1" max="1" width="7.21875" bestFit="1" customWidth="1"/>
    <col min="2" max="2" width="62.77734375" bestFit="1" customWidth="1"/>
    <col min="3" max="3" width="24.109375" customWidth="1"/>
    <col min="4" max="4" width="13" customWidth="1"/>
    <col min="5" max="5" width="25.44140625" customWidth="1"/>
    <col min="6" max="6" width="25.5546875" customWidth="1"/>
    <col min="7" max="8" width="17.6640625" customWidth="1"/>
    <col min="9" max="9" width="21.44140625" customWidth="1"/>
    <col min="10" max="10" width="15.5546875" customWidth="1"/>
    <col min="11" max="11" width="24.21875" bestFit="1" customWidth="1"/>
    <col min="12" max="12" width="12.33203125" customWidth="1"/>
    <col min="13" max="13" width="27.44140625" style="15" bestFit="1" customWidth="1"/>
    <col min="14" max="14" width="13.88671875" bestFit="1" customWidth="1"/>
    <col min="15" max="15" width="13.44140625" bestFit="1" customWidth="1"/>
  </cols>
  <sheetData>
    <row r="1" spans="1:15" x14ac:dyDescent="0.3">
      <c r="A1" s="3" t="s">
        <v>1</v>
      </c>
      <c r="B1" s="3" t="s">
        <v>0</v>
      </c>
      <c r="C1" s="3" t="s">
        <v>495</v>
      </c>
      <c r="D1" s="3" t="s">
        <v>218</v>
      </c>
      <c r="E1" s="3" t="s">
        <v>450</v>
      </c>
      <c r="F1" s="3" t="s">
        <v>451</v>
      </c>
      <c r="G1" s="3" t="s">
        <v>445</v>
      </c>
      <c r="H1" s="3" t="s">
        <v>447</v>
      </c>
      <c r="I1" s="3" t="s">
        <v>216</v>
      </c>
      <c r="J1" s="3" t="s">
        <v>446</v>
      </c>
      <c r="K1" s="3" t="s">
        <v>494</v>
      </c>
      <c r="L1" s="3" t="s">
        <v>220</v>
      </c>
      <c r="M1" s="7" t="s">
        <v>442</v>
      </c>
      <c r="N1" s="7" t="s">
        <v>441</v>
      </c>
      <c r="O1" s="3" t="s">
        <v>402</v>
      </c>
    </row>
    <row r="2" spans="1:15" x14ac:dyDescent="0.3">
      <c r="A2" t="s">
        <v>61</v>
      </c>
      <c r="B2" t="s">
        <v>221</v>
      </c>
      <c r="C2">
        <v>79189</v>
      </c>
      <c r="D2">
        <v>1</v>
      </c>
      <c r="E2" s="5">
        <v>854198.79049518495</v>
      </c>
      <c r="F2" s="5">
        <v>1</v>
      </c>
      <c r="G2" s="5">
        <v>878526133.72834396</v>
      </c>
      <c r="H2" s="5">
        <v>1</v>
      </c>
      <c r="I2" s="5">
        <v>5659778.5116664302</v>
      </c>
      <c r="J2">
        <v>1</v>
      </c>
      <c r="K2">
        <v>4784240</v>
      </c>
      <c r="L2">
        <v>1</v>
      </c>
      <c r="M2" s="14">
        <v>5210410</v>
      </c>
      <c r="N2" s="8">
        <v>1</v>
      </c>
      <c r="O2">
        <v>1</v>
      </c>
    </row>
    <row r="3" spans="1:15" x14ac:dyDescent="0.3">
      <c r="A3" t="s">
        <v>3</v>
      </c>
      <c r="B3" t="s">
        <v>223</v>
      </c>
      <c r="C3">
        <v>64640</v>
      </c>
      <c r="D3">
        <v>2</v>
      </c>
      <c r="E3" s="5">
        <v>578634.98128067295</v>
      </c>
      <c r="F3" s="5">
        <v>3</v>
      </c>
      <c r="G3" s="5">
        <v>584560310.70625806</v>
      </c>
      <c r="H3" s="5">
        <v>2</v>
      </c>
      <c r="I3" s="5">
        <v>4520163.5693632504</v>
      </c>
      <c r="J3">
        <v>2</v>
      </c>
      <c r="K3">
        <v>4698599</v>
      </c>
      <c r="L3">
        <v>2</v>
      </c>
      <c r="M3" s="14">
        <v>4574835</v>
      </c>
      <c r="N3" s="8">
        <v>2</v>
      </c>
      <c r="O3">
        <v>3</v>
      </c>
    </row>
    <row r="4" spans="1:15" x14ac:dyDescent="0.3">
      <c r="A4" t="s">
        <v>36</v>
      </c>
      <c r="B4" t="s">
        <v>224</v>
      </c>
      <c r="C4">
        <v>38499</v>
      </c>
      <c r="D4">
        <v>5</v>
      </c>
      <c r="E4" s="5">
        <v>313613.52228049998</v>
      </c>
      <c r="F4" s="5">
        <v>5</v>
      </c>
      <c r="G4" s="5">
        <v>565702527.17759502</v>
      </c>
      <c r="H4" s="5">
        <v>4</v>
      </c>
      <c r="I4" s="5">
        <v>4184944.16556801</v>
      </c>
      <c r="J4">
        <v>3</v>
      </c>
      <c r="K4">
        <v>4223177</v>
      </c>
      <c r="L4">
        <v>3</v>
      </c>
      <c r="M4" s="14">
        <v>3990201</v>
      </c>
      <c r="N4" s="8">
        <v>3</v>
      </c>
      <c r="O4">
        <v>4</v>
      </c>
    </row>
    <row r="5" spans="1:15" x14ac:dyDescent="0.3">
      <c r="A5" t="s">
        <v>35</v>
      </c>
      <c r="B5" t="s">
        <v>222</v>
      </c>
      <c r="C5">
        <v>41410</v>
      </c>
      <c r="D5">
        <v>4</v>
      </c>
      <c r="E5" s="5">
        <v>694371.71922450198</v>
      </c>
      <c r="F5" s="5">
        <v>2</v>
      </c>
      <c r="G5" s="5">
        <v>392918913.67743301</v>
      </c>
      <c r="H5" s="5">
        <v>5</v>
      </c>
      <c r="I5" s="5">
        <v>3926676.80570962</v>
      </c>
      <c r="J5">
        <v>4</v>
      </c>
      <c r="K5">
        <v>4054357</v>
      </c>
      <c r="L5">
        <v>4</v>
      </c>
      <c r="M5" s="14">
        <v>3568623</v>
      </c>
      <c r="N5" s="8">
        <v>4</v>
      </c>
      <c r="O5">
        <v>2</v>
      </c>
    </row>
    <row r="6" spans="1:15" x14ac:dyDescent="0.3">
      <c r="A6" t="s">
        <v>190</v>
      </c>
      <c r="B6" t="s">
        <v>225</v>
      </c>
      <c r="C6">
        <v>48456</v>
      </c>
      <c r="D6">
        <v>3</v>
      </c>
      <c r="E6" s="5">
        <v>517743.35952433001</v>
      </c>
      <c r="F6" s="5">
        <v>4</v>
      </c>
      <c r="G6" s="5">
        <v>567537083.47284305</v>
      </c>
      <c r="H6" s="5">
        <v>3</v>
      </c>
      <c r="I6" s="5">
        <v>3723480.7820798298</v>
      </c>
      <c r="J6">
        <v>5</v>
      </c>
      <c r="K6">
        <v>4025333</v>
      </c>
      <c r="L6">
        <v>5</v>
      </c>
      <c r="M6" s="14">
        <v>3545909</v>
      </c>
      <c r="N6" s="8">
        <v>5</v>
      </c>
      <c r="O6">
        <v>5</v>
      </c>
    </row>
    <row r="7" spans="1:15" x14ac:dyDescent="0.3">
      <c r="A7" t="s">
        <v>171</v>
      </c>
      <c r="B7" t="s">
        <v>227</v>
      </c>
      <c r="C7">
        <v>12121</v>
      </c>
      <c r="D7">
        <v>6</v>
      </c>
      <c r="E7" s="5">
        <v>202757.36543298099</v>
      </c>
      <c r="F7" s="5">
        <v>7</v>
      </c>
      <c r="G7" s="5">
        <v>156633909.884671</v>
      </c>
      <c r="H7" s="5">
        <v>6</v>
      </c>
      <c r="I7" s="5">
        <v>1367413.53094838</v>
      </c>
      <c r="J7">
        <v>6</v>
      </c>
      <c r="K7">
        <v>1174572</v>
      </c>
      <c r="L7">
        <v>6</v>
      </c>
      <c r="M7" s="14">
        <v>1408984</v>
      </c>
      <c r="N7" s="8">
        <v>6</v>
      </c>
      <c r="O7">
        <v>7</v>
      </c>
    </row>
    <row r="8" spans="1:15" x14ac:dyDescent="0.3">
      <c r="A8" t="s">
        <v>2</v>
      </c>
      <c r="B8" t="s">
        <v>238</v>
      </c>
      <c r="C8">
        <v>6272</v>
      </c>
      <c r="D8">
        <v>8</v>
      </c>
      <c r="E8" s="5">
        <v>187095.10395202099</v>
      </c>
      <c r="F8" s="5">
        <v>8</v>
      </c>
      <c r="G8" s="5">
        <v>87435245.172435403</v>
      </c>
      <c r="H8" s="5">
        <v>11</v>
      </c>
      <c r="I8" s="5">
        <v>910126.82527254499</v>
      </c>
      <c r="J8">
        <v>7</v>
      </c>
      <c r="K8">
        <v>967361</v>
      </c>
      <c r="L8">
        <v>7</v>
      </c>
      <c r="M8" s="14">
        <v>927472</v>
      </c>
      <c r="N8" s="8">
        <v>7</v>
      </c>
      <c r="O8">
        <v>23</v>
      </c>
    </row>
    <row r="9" spans="1:15" x14ac:dyDescent="0.3">
      <c r="A9" t="s">
        <v>55</v>
      </c>
      <c r="B9" t="s">
        <v>229</v>
      </c>
      <c r="C9">
        <v>5379</v>
      </c>
      <c r="D9">
        <v>10</v>
      </c>
      <c r="E9" s="5">
        <v>204252.42905705801</v>
      </c>
      <c r="F9" s="5">
        <v>6</v>
      </c>
      <c r="G9" s="5">
        <v>67107354.2258882</v>
      </c>
      <c r="H9" s="5">
        <v>14</v>
      </c>
      <c r="I9" s="5">
        <v>828274.82216460805</v>
      </c>
      <c r="J9">
        <v>10</v>
      </c>
      <c r="K9">
        <v>943778</v>
      </c>
      <c r="L9">
        <v>8</v>
      </c>
      <c r="M9" s="14">
        <v>796833</v>
      </c>
      <c r="N9" s="8">
        <v>10</v>
      </c>
      <c r="O9">
        <v>9</v>
      </c>
    </row>
    <row r="10" spans="1:15" x14ac:dyDescent="0.3">
      <c r="A10" t="s">
        <v>116</v>
      </c>
      <c r="B10" t="s">
        <v>232</v>
      </c>
      <c r="C10">
        <v>3937</v>
      </c>
      <c r="D10">
        <v>14</v>
      </c>
      <c r="E10" s="5">
        <v>75585.976569677907</v>
      </c>
      <c r="F10" s="5">
        <v>20</v>
      </c>
      <c r="G10" s="5">
        <v>117596657.79699799</v>
      </c>
      <c r="H10" s="5">
        <v>8</v>
      </c>
      <c r="I10" s="5">
        <v>869928.32203299901</v>
      </c>
      <c r="J10">
        <v>9</v>
      </c>
      <c r="K10">
        <v>841647</v>
      </c>
      <c r="L10">
        <v>9</v>
      </c>
      <c r="M10" s="14">
        <v>890761</v>
      </c>
      <c r="N10" s="8">
        <v>8</v>
      </c>
      <c r="O10">
        <v>14</v>
      </c>
    </row>
    <row r="11" spans="1:15" x14ac:dyDescent="0.3">
      <c r="A11" t="s">
        <v>144</v>
      </c>
      <c r="B11" t="s">
        <v>403</v>
      </c>
      <c r="C11">
        <v>6019</v>
      </c>
      <c r="D11">
        <v>9</v>
      </c>
      <c r="E11" s="5">
        <v>101261.545519091</v>
      </c>
      <c r="F11" s="5">
        <v>11</v>
      </c>
      <c r="G11" s="5">
        <v>105129240.604532</v>
      </c>
      <c r="H11" s="5">
        <v>9</v>
      </c>
      <c r="I11" s="5">
        <v>771409.69887407403</v>
      </c>
      <c r="J11">
        <v>11</v>
      </c>
      <c r="K11">
        <v>818586</v>
      </c>
      <c r="L11">
        <v>10</v>
      </c>
      <c r="M11" s="14">
        <v>772649</v>
      </c>
      <c r="N11" s="8">
        <v>11</v>
      </c>
      <c r="O11">
        <v>23</v>
      </c>
    </row>
    <row r="12" spans="1:15" x14ac:dyDescent="0.3">
      <c r="A12" t="s">
        <v>70</v>
      </c>
      <c r="B12" t="s">
        <v>404</v>
      </c>
      <c r="C12">
        <v>3636</v>
      </c>
      <c r="D12">
        <v>16</v>
      </c>
      <c r="E12" s="5">
        <v>101945.485183036</v>
      </c>
      <c r="F12" s="5">
        <v>10</v>
      </c>
      <c r="G12" s="5">
        <v>67418681.584058702</v>
      </c>
      <c r="H12" s="5">
        <v>13</v>
      </c>
      <c r="I12" s="5">
        <v>753811.733157799</v>
      </c>
      <c r="J12">
        <v>12</v>
      </c>
      <c r="K12">
        <v>814847</v>
      </c>
      <c r="L12">
        <v>11</v>
      </c>
      <c r="M12" s="14">
        <v>764516</v>
      </c>
      <c r="N12" s="8">
        <v>12</v>
      </c>
      <c r="O12">
        <v>15</v>
      </c>
    </row>
    <row r="13" spans="1:15" x14ac:dyDescent="0.3">
      <c r="A13" t="s">
        <v>127</v>
      </c>
      <c r="B13" t="s">
        <v>237</v>
      </c>
      <c r="C13">
        <v>6898</v>
      </c>
      <c r="D13">
        <v>7</v>
      </c>
      <c r="E13" s="5">
        <v>98559.039705864605</v>
      </c>
      <c r="F13" s="5">
        <v>12</v>
      </c>
      <c r="G13" s="5">
        <v>118932744.392537</v>
      </c>
      <c r="H13" s="5">
        <v>7</v>
      </c>
      <c r="I13" s="5">
        <v>904448.63490054396</v>
      </c>
      <c r="J13">
        <v>8</v>
      </c>
      <c r="K13">
        <v>808543</v>
      </c>
      <c r="L13">
        <v>12</v>
      </c>
      <c r="M13" s="14">
        <v>841231</v>
      </c>
      <c r="N13" s="8">
        <v>9</v>
      </c>
      <c r="O13">
        <v>22</v>
      </c>
    </row>
    <row r="14" spans="1:15" x14ac:dyDescent="0.3">
      <c r="A14" t="s">
        <v>143</v>
      </c>
      <c r="B14" t="s">
        <v>275</v>
      </c>
      <c r="C14">
        <v>474</v>
      </c>
      <c r="D14">
        <v>86</v>
      </c>
      <c r="E14" s="5">
        <v>87565.760948968993</v>
      </c>
      <c r="F14" s="5">
        <v>17</v>
      </c>
      <c r="G14" s="5">
        <v>23046533.861377001</v>
      </c>
      <c r="H14" s="5">
        <v>34</v>
      </c>
      <c r="I14" s="5">
        <v>600128.26332265802</v>
      </c>
      <c r="J14">
        <v>15</v>
      </c>
      <c r="K14">
        <v>750792</v>
      </c>
      <c r="L14">
        <v>13</v>
      </c>
      <c r="M14" s="14">
        <v>562351</v>
      </c>
      <c r="N14" s="8">
        <v>15</v>
      </c>
      <c r="O14">
        <v>71</v>
      </c>
    </row>
    <row r="15" spans="1:15" x14ac:dyDescent="0.3">
      <c r="A15" t="s">
        <v>142</v>
      </c>
      <c r="B15" t="s">
        <v>241</v>
      </c>
      <c r="C15">
        <v>840</v>
      </c>
      <c r="D15">
        <v>53</v>
      </c>
      <c r="E15" s="5">
        <v>50517.938323153299</v>
      </c>
      <c r="F15" s="5">
        <v>26</v>
      </c>
      <c r="G15" s="5">
        <v>15992381.9384993</v>
      </c>
      <c r="H15" s="5">
        <v>57</v>
      </c>
      <c r="I15" s="5">
        <v>456992.49108835001</v>
      </c>
      <c r="J15">
        <v>21</v>
      </c>
      <c r="K15">
        <v>591712</v>
      </c>
      <c r="L15">
        <v>14</v>
      </c>
      <c r="M15" s="14">
        <v>446148</v>
      </c>
      <c r="N15" s="8">
        <v>23</v>
      </c>
      <c r="O15">
        <v>27</v>
      </c>
    </row>
    <row r="16" spans="1:15" x14ac:dyDescent="0.3">
      <c r="A16" t="s">
        <v>111</v>
      </c>
      <c r="B16" t="s">
        <v>252</v>
      </c>
      <c r="C16">
        <v>568</v>
      </c>
      <c r="D16">
        <v>77</v>
      </c>
      <c r="E16" s="5">
        <v>38169.536742084099</v>
      </c>
      <c r="F16" s="5">
        <v>36</v>
      </c>
      <c r="G16" s="5">
        <v>24126102.1794433</v>
      </c>
      <c r="H16" s="5">
        <v>32</v>
      </c>
      <c r="I16" s="5">
        <v>510567.80967583403</v>
      </c>
      <c r="J16">
        <v>18</v>
      </c>
      <c r="K16">
        <v>575574</v>
      </c>
      <c r="L16">
        <v>15</v>
      </c>
      <c r="M16" s="14">
        <v>490904.99999999901</v>
      </c>
      <c r="N16" s="8">
        <v>18</v>
      </c>
      <c r="O16">
        <v>41</v>
      </c>
    </row>
    <row r="17" spans="1:15" x14ac:dyDescent="0.3">
      <c r="A17" t="s">
        <v>126</v>
      </c>
      <c r="B17" t="s">
        <v>405</v>
      </c>
      <c r="C17">
        <v>803</v>
      </c>
      <c r="D17">
        <v>56</v>
      </c>
      <c r="E17" s="5">
        <v>97536.908737968304</v>
      </c>
      <c r="F17" s="5">
        <v>14</v>
      </c>
      <c r="G17" s="5">
        <v>19033062.8042407</v>
      </c>
      <c r="H17" s="5">
        <v>46</v>
      </c>
      <c r="I17" s="5">
        <v>525939.27650502801</v>
      </c>
      <c r="J17">
        <v>17</v>
      </c>
      <c r="K17">
        <v>575313</v>
      </c>
      <c r="L17">
        <v>16</v>
      </c>
      <c r="M17" s="14">
        <v>514204</v>
      </c>
      <c r="N17" s="8">
        <v>17</v>
      </c>
      <c r="O17">
        <v>18</v>
      </c>
    </row>
    <row r="18" spans="1:15" x14ac:dyDescent="0.3">
      <c r="A18" t="s">
        <v>174</v>
      </c>
      <c r="B18" t="s">
        <v>228</v>
      </c>
      <c r="C18">
        <v>4240</v>
      </c>
      <c r="D18">
        <v>12</v>
      </c>
      <c r="E18" s="5">
        <v>169989.70638439001</v>
      </c>
      <c r="F18" s="5">
        <v>9</v>
      </c>
      <c r="G18" s="5">
        <v>64933344.490507603</v>
      </c>
      <c r="H18" s="5">
        <v>15</v>
      </c>
      <c r="I18" s="5">
        <v>716638.213747703</v>
      </c>
      <c r="J18">
        <v>13</v>
      </c>
      <c r="K18">
        <v>560579</v>
      </c>
      <c r="L18">
        <v>17</v>
      </c>
      <c r="M18" s="14">
        <v>671431</v>
      </c>
      <c r="N18" s="8">
        <v>13</v>
      </c>
      <c r="O18">
        <v>8</v>
      </c>
    </row>
    <row r="19" spans="1:15" x14ac:dyDescent="0.3">
      <c r="A19" t="s">
        <v>173</v>
      </c>
      <c r="B19" t="s">
        <v>406</v>
      </c>
      <c r="C19">
        <v>2846</v>
      </c>
      <c r="D19">
        <v>19</v>
      </c>
      <c r="E19" s="5">
        <v>98493.766434767997</v>
      </c>
      <c r="F19" s="5">
        <v>13</v>
      </c>
      <c r="G19" s="5">
        <v>71234863.708711594</v>
      </c>
      <c r="H19" s="5">
        <v>12</v>
      </c>
      <c r="I19" s="5">
        <v>612770.63531334</v>
      </c>
      <c r="J19">
        <v>14</v>
      </c>
      <c r="K19">
        <v>521755</v>
      </c>
      <c r="L19">
        <v>18</v>
      </c>
      <c r="M19" s="14">
        <v>536483</v>
      </c>
      <c r="N19" s="8">
        <v>16</v>
      </c>
      <c r="O19">
        <v>11</v>
      </c>
    </row>
    <row r="20" spans="1:15" x14ac:dyDescent="0.3">
      <c r="A20" t="s">
        <v>80</v>
      </c>
      <c r="B20" t="s">
        <v>249</v>
      </c>
      <c r="C20">
        <v>1232</v>
      </c>
      <c r="D20">
        <v>39</v>
      </c>
      <c r="E20" s="5">
        <v>58134.581319628</v>
      </c>
      <c r="F20" s="5">
        <v>25</v>
      </c>
      <c r="G20" s="5">
        <v>22388305.022019099</v>
      </c>
      <c r="H20" s="5">
        <v>36</v>
      </c>
      <c r="I20" s="5">
        <v>427853.28222202999</v>
      </c>
      <c r="J20">
        <v>27</v>
      </c>
      <c r="K20">
        <v>506160</v>
      </c>
      <c r="L20">
        <v>19</v>
      </c>
      <c r="M20" s="14">
        <v>407108.99999999901</v>
      </c>
      <c r="N20" s="8">
        <v>26</v>
      </c>
      <c r="O20">
        <v>38</v>
      </c>
    </row>
    <row r="21" spans="1:15" x14ac:dyDescent="0.3">
      <c r="A21" t="s">
        <v>112</v>
      </c>
      <c r="B21" t="s">
        <v>294</v>
      </c>
      <c r="C21">
        <v>1042</v>
      </c>
      <c r="D21">
        <v>45</v>
      </c>
      <c r="E21" s="5">
        <v>32212.373662731799</v>
      </c>
      <c r="F21" s="5">
        <v>43</v>
      </c>
      <c r="G21" s="5">
        <v>27472602.250048101</v>
      </c>
      <c r="H21" s="5">
        <v>29</v>
      </c>
      <c r="I21" s="5">
        <v>448163.48573967803</v>
      </c>
      <c r="J21">
        <v>22</v>
      </c>
      <c r="K21">
        <v>501700</v>
      </c>
      <c r="L21">
        <v>20</v>
      </c>
      <c r="M21" s="14">
        <v>481756.99999999901</v>
      </c>
      <c r="N21" s="8">
        <v>20</v>
      </c>
      <c r="O21">
        <v>91</v>
      </c>
    </row>
    <row r="22" spans="1:15" x14ac:dyDescent="0.3">
      <c r="A22" t="s">
        <v>107</v>
      </c>
      <c r="B22" t="s">
        <v>236</v>
      </c>
      <c r="C22">
        <v>1312</v>
      </c>
      <c r="D22">
        <v>38</v>
      </c>
      <c r="E22" s="5">
        <v>41935.0583231618</v>
      </c>
      <c r="F22" s="5">
        <v>34</v>
      </c>
      <c r="G22" s="5">
        <v>36544344.150376797</v>
      </c>
      <c r="H22" s="5">
        <v>20</v>
      </c>
      <c r="I22" s="5">
        <v>428848.08776714298</v>
      </c>
      <c r="J22">
        <v>26</v>
      </c>
      <c r="K22">
        <v>477789</v>
      </c>
      <c r="L22">
        <v>21</v>
      </c>
      <c r="M22" s="14">
        <v>410680.99999999901</v>
      </c>
      <c r="N22" s="8">
        <v>25</v>
      </c>
      <c r="O22">
        <v>21</v>
      </c>
    </row>
    <row r="23" spans="1:15" x14ac:dyDescent="0.3">
      <c r="A23" t="s">
        <v>30</v>
      </c>
      <c r="B23" t="s">
        <v>256</v>
      </c>
      <c r="C23">
        <v>654</v>
      </c>
      <c r="D23">
        <v>70</v>
      </c>
      <c r="E23" s="5">
        <v>65416.603862621901</v>
      </c>
      <c r="F23" s="5">
        <v>23</v>
      </c>
      <c r="G23" s="5">
        <v>35787752.503558502</v>
      </c>
      <c r="H23" s="5">
        <v>21</v>
      </c>
      <c r="I23" s="5">
        <v>530803.72818819096</v>
      </c>
      <c r="J23">
        <v>16</v>
      </c>
      <c r="K23">
        <v>474605</v>
      </c>
      <c r="L23">
        <v>22</v>
      </c>
      <c r="M23" s="14">
        <v>565132</v>
      </c>
      <c r="N23" s="8">
        <v>14</v>
      </c>
      <c r="O23">
        <v>46</v>
      </c>
    </row>
    <row r="24" spans="1:15" x14ac:dyDescent="0.3">
      <c r="A24" t="s">
        <v>113</v>
      </c>
      <c r="B24" t="s">
        <v>407</v>
      </c>
      <c r="C24">
        <v>230</v>
      </c>
      <c r="D24">
        <v>137</v>
      </c>
      <c r="E24" s="5">
        <v>23786.402069122501</v>
      </c>
      <c r="F24" s="5">
        <v>61</v>
      </c>
      <c r="G24" s="5">
        <v>19454941.4871406</v>
      </c>
      <c r="H24" s="5">
        <v>45</v>
      </c>
      <c r="I24" s="5">
        <v>360966.19835093699</v>
      </c>
      <c r="J24">
        <v>31</v>
      </c>
      <c r="K24">
        <v>443601</v>
      </c>
      <c r="L24">
        <v>23</v>
      </c>
      <c r="M24" s="14">
        <v>338147</v>
      </c>
      <c r="N24" s="8">
        <v>38</v>
      </c>
      <c r="O24">
        <v>63</v>
      </c>
    </row>
    <row r="25" spans="1:15" x14ac:dyDescent="0.3">
      <c r="A25" t="s">
        <v>43</v>
      </c>
      <c r="B25" t="s">
        <v>248</v>
      </c>
      <c r="C25">
        <v>2438</v>
      </c>
      <c r="D25">
        <v>24</v>
      </c>
      <c r="E25" s="5">
        <v>95584.119370504603</v>
      </c>
      <c r="F25" s="5">
        <v>15</v>
      </c>
      <c r="G25" s="5">
        <v>30248589.643038601</v>
      </c>
      <c r="H25" s="5">
        <v>26</v>
      </c>
      <c r="I25" s="5">
        <v>433109.25611822098</v>
      </c>
      <c r="J25">
        <v>24</v>
      </c>
      <c r="K25">
        <v>438424</v>
      </c>
      <c r="L25">
        <v>24</v>
      </c>
      <c r="M25" s="14">
        <v>482822</v>
      </c>
      <c r="N25" s="8">
        <v>19</v>
      </c>
      <c r="O25">
        <v>37</v>
      </c>
    </row>
    <row r="26" spans="1:15" x14ac:dyDescent="0.3">
      <c r="A26" t="s">
        <v>58</v>
      </c>
      <c r="B26" t="s">
        <v>233</v>
      </c>
      <c r="C26">
        <v>4930</v>
      </c>
      <c r="D26">
        <v>11</v>
      </c>
      <c r="E26" s="5">
        <v>92176.393325224999</v>
      </c>
      <c r="F26" s="5">
        <v>16</v>
      </c>
      <c r="G26" s="5">
        <v>26584037.564320002</v>
      </c>
      <c r="H26" s="5">
        <v>30</v>
      </c>
      <c r="I26" s="5">
        <v>430243.91186314699</v>
      </c>
      <c r="J26">
        <v>25</v>
      </c>
      <c r="K26">
        <v>437300</v>
      </c>
      <c r="L26">
        <v>25</v>
      </c>
      <c r="M26" s="14">
        <v>395842</v>
      </c>
      <c r="N26" s="8">
        <v>27</v>
      </c>
      <c r="O26">
        <v>16</v>
      </c>
    </row>
    <row r="27" spans="1:15" x14ac:dyDescent="0.3">
      <c r="A27" t="s">
        <v>136</v>
      </c>
      <c r="B27" t="s">
        <v>230</v>
      </c>
      <c r="C27">
        <v>3361</v>
      </c>
      <c r="D27">
        <v>18</v>
      </c>
      <c r="E27" s="5">
        <v>67791.904573298103</v>
      </c>
      <c r="F27" s="5">
        <v>22</v>
      </c>
      <c r="G27" s="5">
        <v>94133075.346166998</v>
      </c>
      <c r="H27" s="5">
        <v>10</v>
      </c>
      <c r="I27" s="5">
        <v>488457.20532026701</v>
      </c>
      <c r="J27">
        <v>19</v>
      </c>
      <c r="K27">
        <v>434094</v>
      </c>
      <c r="L27">
        <v>26</v>
      </c>
      <c r="M27" s="14">
        <v>475159</v>
      </c>
      <c r="N27" s="8">
        <v>21</v>
      </c>
      <c r="O27">
        <v>10</v>
      </c>
    </row>
    <row r="28" spans="1:15" x14ac:dyDescent="0.3">
      <c r="A28" t="s">
        <v>139</v>
      </c>
      <c r="B28" t="s">
        <v>408</v>
      </c>
      <c r="C28">
        <v>284</v>
      </c>
      <c r="D28">
        <v>115</v>
      </c>
      <c r="E28" s="5">
        <v>78142.878531849201</v>
      </c>
      <c r="F28" s="5">
        <v>19</v>
      </c>
      <c r="G28" s="5">
        <v>7955308.4214957999</v>
      </c>
      <c r="H28" s="5">
        <v>98</v>
      </c>
      <c r="I28" s="5">
        <v>373556.68511256401</v>
      </c>
      <c r="J28">
        <v>30</v>
      </c>
      <c r="K28">
        <v>431156</v>
      </c>
      <c r="L28">
        <v>27</v>
      </c>
      <c r="M28" s="14">
        <v>349968</v>
      </c>
      <c r="N28" s="8">
        <v>33</v>
      </c>
      <c r="O28">
        <v>29</v>
      </c>
    </row>
    <row r="29" spans="1:15" x14ac:dyDescent="0.3">
      <c r="A29" t="s">
        <v>187</v>
      </c>
      <c r="B29" t="s">
        <v>244</v>
      </c>
      <c r="C29">
        <v>2817</v>
      </c>
      <c r="D29">
        <v>20</v>
      </c>
      <c r="E29" s="5">
        <v>44605.238775678903</v>
      </c>
      <c r="F29" s="5">
        <v>32</v>
      </c>
      <c r="G29" s="5">
        <v>52022457.9413606</v>
      </c>
      <c r="H29" s="5">
        <v>18</v>
      </c>
      <c r="I29" s="5">
        <v>459938.84491718898</v>
      </c>
      <c r="J29">
        <v>20</v>
      </c>
      <c r="K29">
        <v>430547</v>
      </c>
      <c r="L29">
        <v>28</v>
      </c>
      <c r="M29" s="14">
        <v>455558</v>
      </c>
      <c r="N29" s="8">
        <v>22</v>
      </c>
      <c r="O29">
        <v>32</v>
      </c>
    </row>
    <row r="30" spans="1:15" x14ac:dyDescent="0.3">
      <c r="A30" t="s">
        <v>75</v>
      </c>
      <c r="B30" t="s">
        <v>409</v>
      </c>
      <c r="C30">
        <v>668</v>
      </c>
      <c r="D30">
        <v>68</v>
      </c>
      <c r="E30" s="5">
        <v>41942.985291718403</v>
      </c>
      <c r="F30" s="5">
        <v>33</v>
      </c>
      <c r="G30" s="5">
        <v>22742059.883773901</v>
      </c>
      <c r="H30" s="5">
        <v>35</v>
      </c>
      <c r="I30" s="5">
        <v>379516.14134190697</v>
      </c>
      <c r="J30">
        <v>28</v>
      </c>
      <c r="K30">
        <v>414036</v>
      </c>
      <c r="L30">
        <v>29</v>
      </c>
      <c r="M30" s="14">
        <v>375984</v>
      </c>
      <c r="N30" s="8">
        <v>28</v>
      </c>
      <c r="O30">
        <v>48</v>
      </c>
    </row>
    <row r="31" spans="1:15" x14ac:dyDescent="0.3">
      <c r="A31" t="s">
        <v>93</v>
      </c>
      <c r="B31" t="s">
        <v>410</v>
      </c>
      <c r="C31">
        <v>2237</v>
      </c>
      <c r="D31">
        <v>26</v>
      </c>
      <c r="E31" s="5">
        <v>74996.758464996194</v>
      </c>
      <c r="F31" s="5">
        <v>21</v>
      </c>
      <c r="G31" s="5">
        <v>22129767.705204301</v>
      </c>
      <c r="H31" s="5">
        <v>38</v>
      </c>
      <c r="I31" s="5">
        <v>440644.321986717</v>
      </c>
      <c r="J31">
        <v>23</v>
      </c>
      <c r="K31">
        <v>411007</v>
      </c>
      <c r="L31">
        <v>30</v>
      </c>
      <c r="M31" s="14">
        <v>433796</v>
      </c>
      <c r="N31" s="8">
        <v>24</v>
      </c>
      <c r="O31">
        <v>12</v>
      </c>
    </row>
    <row r="32" spans="1:15" x14ac:dyDescent="0.3">
      <c r="A32" t="s">
        <v>48</v>
      </c>
      <c r="B32" t="s">
        <v>279</v>
      </c>
      <c r="C32">
        <v>699</v>
      </c>
      <c r="D32">
        <v>62</v>
      </c>
      <c r="E32" s="5">
        <v>44653.031605666598</v>
      </c>
      <c r="F32" s="5">
        <v>31</v>
      </c>
      <c r="G32" s="5">
        <v>19833278.633148301</v>
      </c>
      <c r="H32" s="5">
        <v>44</v>
      </c>
      <c r="I32" s="5">
        <v>345247.04750433</v>
      </c>
      <c r="J32">
        <v>33</v>
      </c>
      <c r="K32">
        <v>397988</v>
      </c>
      <c r="L32">
        <v>31</v>
      </c>
      <c r="M32" s="14">
        <v>369716</v>
      </c>
      <c r="N32" s="8">
        <v>29</v>
      </c>
      <c r="O32">
        <v>75</v>
      </c>
    </row>
    <row r="33" spans="1:15" x14ac:dyDescent="0.3">
      <c r="A33" t="s">
        <v>121</v>
      </c>
      <c r="B33" t="s">
        <v>251</v>
      </c>
      <c r="C33">
        <v>1033</v>
      </c>
      <c r="D33">
        <v>47</v>
      </c>
      <c r="E33" s="5">
        <v>32158.808290375498</v>
      </c>
      <c r="F33" s="5">
        <v>45</v>
      </c>
      <c r="G33" s="5">
        <v>20120207.283422001</v>
      </c>
      <c r="H33" s="5">
        <v>43</v>
      </c>
      <c r="I33" s="5">
        <v>331814.52475285</v>
      </c>
      <c r="J33">
        <v>37</v>
      </c>
      <c r="K33">
        <v>377537</v>
      </c>
      <c r="L33">
        <v>32</v>
      </c>
      <c r="M33" s="14">
        <v>342072.99999999901</v>
      </c>
      <c r="N33" s="8">
        <v>36</v>
      </c>
      <c r="O33">
        <v>40</v>
      </c>
    </row>
    <row r="34" spans="1:15" x14ac:dyDescent="0.3">
      <c r="A34" t="s">
        <v>65</v>
      </c>
      <c r="B34" t="s">
        <v>411</v>
      </c>
      <c r="C34">
        <v>2251</v>
      </c>
      <c r="D34">
        <v>25</v>
      </c>
      <c r="E34" s="5">
        <v>46354.637983318098</v>
      </c>
      <c r="F34" s="5">
        <v>29</v>
      </c>
      <c r="G34" s="5">
        <v>27658198.554588899</v>
      </c>
      <c r="H34" s="5">
        <v>28</v>
      </c>
      <c r="I34" s="5">
        <v>374157.76373633102</v>
      </c>
      <c r="J34">
        <v>29</v>
      </c>
      <c r="K34">
        <v>361414</v>
      </c>
      <c r="L34">
        <v>33</v>
      </c>
      <c r="M34" s="14">
        <v>368552</v>
      </c>
      <c r="N34" s="8">
        <v>30</v>
      </c>
      <c r="O34">
        <v>35</v>
      </c>
    </row>
    <row r="35" spans="1:15" x14ac:dyDescent="0.3">
      <c r="A35" t="s">
        <v>179</v>
      </c>
      <c r="B35" t="s">
        <v>414</v>
      </c>
      <c r="C35">
        <v>646</v>
      </c>
      <c r="D35">
        <v>71</v>
      </c>
      <c r="E35" s="5">
        <v>24310.3869846956</v>
      </c>
      <c r="F35" s="5">
        <v>59</v>
      </c>
      <c r="G35" s="5">
        <v>32586068.897291001</v>
      </c>
      <c r="H35" s="5">
        <v>23</v>
      </c>
      <c r="I35" s="5">
        <v>341020.17886619299</v>
      </c>
      <c r="J35">
        <v>34</v>
      </c>
      <c r="K35">
        <v>354041</v>
      </c>
      <c r="L35">
        <v>34</v>
      </c>
      <c r="M35" s="14">
        <v>329923</v>
      </c>
      <c r="N35" s="8">
        <v>39</v>
      </c>
      <c r="O35">
        <v>31</v>
      </c>
    </row>
    <row r="36" spans="1:15" x14ac:dyDescent="0.3">
      <c r="A36" t="s">
        <v>26</v>
      </c>
      <c r="B36" t="s">
        <v>413</v>
      </c>
      <c r="C36">
        <v>110</v>
      </c>
      <c r="D36">
        <v>181</v>
      </c>
      <c r="E36" s="5">
        <v>45065.821950243</v>
      </c>
      <c r="F36" s="5">
        <v>30</v>
      </c>
      <c r="G36" s="5">
        <v>4692953.1808684599</v>
      </c>
      <c r="H36" s="5">
        <v>150</v>
      </c>
      <c r="I36" s="5">
        <v>326117.93251295702</v>
      </c>
      <c r="J36">
        <v>38</v>
      </c>
      <c r="K36">
        <v>353992</v>
      </c>
      <c r="L36">
        <v>35</v>
      </c>
      <c r="M36" s="14">
        <v>343982</v>
      </c>
      <c r="N36" s="8">
        <v>35</v>
      </c>
      <c r="O36">
        <v>55</v>
      </c>
    </row>
    <row r="37" spans="1:15" x14ac:dyDescent="0.3">
      <c r="A37" t="s">
        <v>33</v>
      </c>
      <c r="B37" t="s">
        <v>271</v>
      </c>
      <c r="C37">
        <v>134</v>
      </c>
      <c r="D37">
        <v>171</v>
      </c>
      <c r="E37" s="5">
        <v>33548.598605233703</v>
      </c>
      <c r="F37" s="5">
        <v>41</v>
      </c>
      <c r="G37" s="5">
        <v>5519937.6246585399</v>
      </c>
      <c r="H37" s="5">
        <v>133</v>
      </c>
      <c r="I37" s="5">
        <v>335713.44930998998</v>
      </c>
      <c r="J37">
        <v>35</v>
      </c>
      <c r="K37">
        <v>349676</v>
      </c>
      <c r="L37">
        <v>36</v>
      </c>
      <c r="M37" s="14">
        <v>360568.99999999901</v>
      </c>
      <c r="N37" s="8">
        <v>31</v>
      </c>
      <c r="O37">
        <v>67</v>
      </c>
    </row>
    <row r="38" spans="1:15" x14ac:dyDescent="0.3">
      <c r="A38" t="s">
        <v>125</v>
      </c>
      <c r="B38" t="s">
        <v>253</v>
      </c>
      <c r="C38">
        <v>178</v>
      </c>
      <c r="D38">
        <v>157</v>
      </c>
      <c r="E38" s="5">
        <v>41515.153494662103</v>
      </c>
      <c r="F38" s="5">
        <v>35</v>
      </c>
      <c r="G38" s="5">
        <v>7826631.2757425401</v>
      </c>
      <c r="H38" s="5">
        <v>100</v>
      </c>
      <c r="I38" s="5">
        <v>305409.68549738202</v>
      </c>
      <c r="J38">
        <v>40</v>
      </c>
      <c r="K38">
        <v>340003</v>
      </c>
      <c r="L38">
        <v>37</v>
      </c>
      <c r="M38" s="14">
        <v>300727</v>
      </c>
      <c r="N38" s="8">
        <v>42</v>
      </c>
      <c r="O38">
        <v>42</v>
      </c>
    </row>
    <row r="39" spans="1:15" x14ac:dyDescent="0.3">
      <c r="A39" t="s">
        <v>60</v>
      </c>
      <c r="B39" t="s">
        <v>412</v>
      </c>
      <c r="C39">
        <v>1482</v>
      </c>
      <c r="D39">
        <v>35</v>
      </c>
      <c r="E39" s="5">
        <v>83855.663932177995</v>
      </c>
      <c r="F39" s="5">
        <v>18</v>
      </c>
      <c r="G39" s="5">
        <v>21272233.982775401</v>
      </c>
      <c r="H39" s="5">
        <v>42</v>
      </c>
      <c r="I39" s="5">
        <v>293139.12291080499</v>
      </c>
      <c r="J39">
        <v>43</v>
      </c>
      <c r="K39">
        <v>333756</v>
      </c>
      <c r="L39">
        <v>38</v>
      </c>
      <c r="M39" s="14">
        <v>289787</v>
      </c>
      <c r="N39" s="8">
        <v>44</v>
      </c>
      <c r="O39">
        <v>19</v>
      </c>
    </row>
    <row r="40" spans="1:15" x14ac:dyDescent="0.3">
      <c r="A40" t="s">
        <v>140</v>
      </c>
      <c r="B40" t="s">
        <v>259</v>
      </c>
      <c r="C40">
        <v>405</v>
      </c>
      <c r="D40">
        <v>98</v>
      </c>
      <c r="E40" s="5">
        <v>58323.450806162597</v>
      </c>
      <c r="F40" s="5">
        <v>24</v>
      </c>
      <c r="G40" s="5">
        <v>10098712.812176401</v>
      </c>
      <c r="H40" s="5">
        <v>82</v>
      </c>
      <c r="I40" s="5">
        <v>269139.410324628</v>
      </c>
      <c r="J40">
        <v>49</v>
      </c>
      <c r="K40">
        <v>324777</v>
      </c>
      <c r="L40">
        <v>39</v>
      </c>
      <c r="M40" s="14">
        <v>246468</v>
      </c>
      <c r="N40" s="8">
        <v>55</v>
      </c>
      <c r="O40">
        <v>51</v>
      </c>
    </row>
    <row r="41" spans="1:15" x14ac:dyDescent="0.3">
      <c r="A41" t="s">
        <v>98</v>
      </c>
      <c r="B41" t="s">
        <v>247</v>
      </c>
      <c r="C41">
        <v>2493</v>
      </c>
      <c r="D41">
        <v>22</v>
      </c>
      <c r="E41" s="5">
        <v>37047.740888232802</v>
      </c>
      <c r="F41" s="5">
        <v>37</v>
      </c>
      <c r="G41" s="5">
        <v>12560185.446519701</v>
      </c>
      <c r="H41" s="5">
        <v>68</v>
      </c>
      <c r="I41" s="5">
        <v>307645.40287197102</v>
      </c>
      <c r="J41">
        <v>39</v>
      </c>
      <c r="K41">
        <v>323869</v>
      </c>
      <c r="L41">
        <v>40</v>
      </c>
      <c r="M41" s="14">
        <v>279459</v>
      </c>
      <c r="N41" s="8">
        <v>47</v>
      </c>
      <c r="O41">
        <v>36</v>
      </c>
    </row>
    <row r="42" spans="1:15" x14ac:dyDescent="0.3">
      <c r="A42" t="s">
        <v>105</v>
      </c>
      <c r="B42" t="s">
        <v>250</v>
      </c>
      <c r="C42">
        <v>206</v>
      </c>
      <c r="D42">
        <v>144</v>
      </c>
      <c r="E42" s="5">
        <v>17048.2872041993</v>
      </c>
      <c r="F42" s="5">
        <v>87</v>
      </c>
      <c r="G42" s="5">
        <v>22142957.121930402</v>
      </c>
      <c r="H42" s="5">
        <v>37</v>
      </c>
      <c r="I42" s="5">
        <v>265907.71328382101</v>
      </c>
      <c r="J42">
        <v>50</v>
      </c>
      <c r="K42">
        <v>316491</v>
      </c>
      <c r="L42">
        <v>41</v>
      </c>
      <c r="M42" s="14">
        <v>267375</v>
      </c>
      <c r="N42" s="8">
        <v>50</v>
      </c>
      <c r="O42">
        <v>39</v>
      </c>
    </row>
    <row r="43" spans="1:15" x14ac:dyDescent="0.3">
      <c r="A43" t="s">
        <v>134</v>
      </c>
      <c r="B43" t="s">
        <v>226</v>
      </c>
      <c r="C43">
        <v>1936</v>
      </c>
      <c r="D43">
        <v>28</v>
      </c>
      <c r="E43" s="5">
        <v>48331.697983954196</v>
      </c>
      <c r="F43" s="5">
        <v>28</v>
      </c>
      <c r="G43" s="5">
        <v>55824540.3873377</v>
      </c>
      <c r="H43" s="5">
        <v>17</v>
      </c>
      <c r="I43" s="5">
        <v>345526.24157773901</v>
      </c>
      <c r="J43">
        <v>32</v>
      </c>
      <c r="K43">
        <v>310082</v>
      </c>
      <c r="L43">
        <v>42</v>
      </c>
      <c r="M43" s="14">
        <v>356696.99999999901</v>
      </c>
      <c r="N43" s="8">
        <v>32</v>
      </c>
      <c r="O43">
        <v>6</v>
      </c>
    </row>
    <row r="44" spans="1:15" x14ac:dyDescent="0.3">
      <c r="A44" t="s">
        <v>28</v>
      </c>
      <c r="B44" t="s">
        <v>274</v>
      </c>
      <c r="C44">
        <v>183</v>
      </c>
      <c r="D44">
        <v>155</v>
      </c>
      <c r="E44" s="5">
        <v>36267.286630006201</v>
      </c>
      <c r="F44" s="5">
        <v>38</v>
      </c>
      <c r="G44" s="5">
        <v>4724648.7443929901</v>
      </c>
      <c r="H44" s="5">
        <v>149</v>
      </c>
      <c r="I44" s="5">
        <v>333704.38438826101</v>
      </c>
      <c r="J44">
        <v>36</v>
      </c>
      <c r="K44">
        <v>304459</v>
      </c>
      <c r="L44">
        <v>43</v>
      </c>
      <c r="M44" s="14">
        <v>348971</v>
      </c>
      <c r="N44" s="8">
        <v>34</v>
      </c>
      <c r="O44">
        <v>70</v>
      </c>
    </row>
    <row r="45" spans="1:15" x14ac:dyDescent="0.3">
      <c r="A45" t="s">
        <v>22</v>
      </c>
      <c r="B45" t="s">
        <v>415</v>
      </c>
      <c r="C45">
        <v>719</v>
      </c>
      <c r="D45">
        <v>60</v>
      </c>
      <c r="E45" s="5">
        <v>50462.011351810601</v>
      </c>
      <c r="F45" s="5">
        <v>27</v>
      </c>
      <c r="G45" s="5">
        <v>18025087.482313901</v>
      </c>
      <c r="H45" s="5">
        <v>48</v>
      </c>
      <c r="I45" s="5">
        <v>286736.830148237</v>
      </c>
      <c r="J45">
        <v>46</v>
      </c>
      <c r="K45">
        <v>295265</v>
      </c>
      <c r="L45">
        <v>44</v>
      </c>
      <c r="M45" s="14">
        <v>316764.99999999901</v>
      </c>
      <c r="N45" s="8">
        <v>40</v>
      </c>
      <c r="O45">
        <v>133</v>
      </c>
    </row>
    <row r="46" spans="1:15" x14ac:dyDescent="0.3">
      <c r="A46" t="s">
        <v>208</v>
      </c>
      <c r="B46" t="s">
        <v>297</v>
      </c>
      <c r="C46">
        <v>3424</v>
      </c>
      <c r="D46">
        <v>17</v>
      </c>
      <c r="E46" s="5">
        <v>21348.394742579301</v>
      </c>
      <c r="F46" s="5">
        <v>67</v>
      </c>
      <c r="G46" s="5">
        <v>23778995.8589736</v>
      </c>
      <c r="H46" s="5">
        <v>33</v>
      </c>
      <c r="I46" s="5">
        <v>235017.240310091</v>
      </c>
      <c r="J46">
        <v>55</v>
      </c>
      <c r="K46">
        <v>289537</v>
      </c>
      <c r="L46">
        <v>45</v>
      </c>
      <c r="M46" s="14">
        <v>246872</v>
      </c>
      <c r="N46" s="8">
        <v>54</v>
      </c>
      <c r="O46">
        <v>94</v>
      </c>
    </row>
    <row r="47" spans="1:15" x14ac:dyDescent="0.3">
      <c r="A47" t="s">
        <v>124</v>
      </c>
      <c r="B47" t="s">
        <v>255</v>
      </c>
      <c r="C47">
        <v>441</v>
      </c>
      <c r="D47">
        <v>93</v>
      </c>
      <c r="E47" s="5">
        <v>24895.848068556101</v>
      </c>
      <c r="F47" s="5">
        <v>57</v>
      </c>
      <c r="G47" s="5">
        <v>17767392.160361499</v>
      </c>
      <c r="H47" s="5">
        <v>49</v>
      </c>
      <c r="I47" s="5">
        <v>288723.98675056902</v>
      </c>
      <c r="J47">
        <v>45</v>
      </c>
      <c r="K47">
        <v>287673</v>
      </c>
      <c r="L47">
        <v>46</v>
      </c>
      <c r="M47" s="14">
        <v>271957</v>
      </c>
      <c r="N47" s="8">
        <v>49</v>
      </c>
      <c r="O47">
        <v>45</v>
      </c>
    </row>
    <row r="48" spans="1:15" x14ac:dyDescent="0.3">
      <c r="A48" t="s">
        <v>117</v>
      </c>
      <c r="B48" t="s">
        <v>416</v>
      </c>
      <c r="C48">
        <v>201</v>
      </c>
      <c r="D48">
        <v>147</v>
      </c>
      <c r="E48" s="5">
        <v>26571.220304437898</v>
      </c>
      <c r="F48" s="5">
        <v>54</v>
      </c>
      <c r="G48" s="5">
        <v>11996101.2744004</v>
      </c>
      <c r="H48" s="5">
        <v>72</v>
      </c>
      <c r="I48" s="5">
        <v>249674.41845621</v>
      </c>
      <c r="J48">
        <v>54</v>
      </c>
      <c r="K48">
        <v>283984</v>
      </c>
      <c r="L48">
        <v>47</v>
      </c>
      <c r="M48" s="14">
        <v>261611</v>
      </c>
      <c r="N48" s="8">
        <v>51</v>
      </c>
      <c r="O48">
        <v>47</v>
      </c>
    </row>
    <row r="49" spans="1:15" x14ac:dyDescent="0.3">
      <c r="A49" t="s">
        <v>197</v>
      </c>
      <c r="B49" t="s">
        <v>240</v>
      </c>
      <c r="C49">
        <v>3660</v>
      </c>
      <c r="D49">
        <v>15</v>
      </c>
      <c r="E49" s="5">
        <v>23043.455236316498</v>
      </c>
      <c r="F49" s="5">
        <v>63</v>
      </c>
      <c r="G49" s="5">
        <v>31083547.668221202</v>
      </c>
      <c r="H49" s="5">
        <v>24</v>
      </c>
      <c r="I49" s="5">
        <v>301164.00550054299</v>
      </c>
      <c r="J49">
        <v>41</v>
      </c>
      <c r="K49">
        <v>272290</v>
      </c>
      <c r="L49">
        <v>48</v>
      </c>
      <c r="M49" s="14">
        <v>338923</v>
      </c>
      <c r="N49" s="8">
        <v>37</v>
      </c>
      <c r="O49">
        <v>26</v>
      </c>
    </row>
    <row r="50" spans="1:15" x14ac:dyDescent="0.3">
      <c r="A50" t="s">
        <v>164</v>
      </c>
      <c r="B50" t="s">
        <v>273</v>
      </c>
      <c r="C50">
        <v>1896</v>
      </c>
      <c r="D50">
        <v>29</v>
      </c>
      <c r="E50" s="5">
        <v>24723.258117282301</v>
      </c>
      <c r="F50" s="5">
        <v>58</v>
      </c>
      <c r="G50" s="5">
        <v>34757053.5710053</v>
      </c>
      <c r="H50" s="5">
        <v>22</v>
      </c>
      <c r="I50" s="5">
        <v>290965.65830811299</v>
      </c>
      <c r="J50">
        <v>44</v>
      </c>
      <c r="K50">
        <v>269604</v>
      </c>
      <c r="L50">
        <v>49</v>
      </c>
      <c r="M50" s="14">
        <v>243844</v>
      </c>
      <c r="N50" s="8">
        <v>56</v>
      </c>
      <c r="O50">
        <v>69</v>
      </c>
    </row>
    <row r="51" spans="1:15" x14ac:dyDescent="0.3">
      <c r="A51" t="s">
        <v>176</v>
      </c>
      <c r="B51" t="s">
        <v>243</v>
      </c>
      <c r="C51">
        <v>419</v>
      </c>
      <c r="D51">
        <v>95</v>
      </c>
      <c r="E51" s="5">
        <v>36087.5909620729</v>
      </c>
      <c r="F51" s="5">
        <v>39</v>
      </c>
      <c r="G51" s="5">
        <v>21448330.9052932</v>
      </c>
      <c r="H51" s="5">
        <v>41</v>
      </c>
      <c r="I51" s="5">
        <v>265426.13680139399</v>
      </c>
      <c r="J51">
        <v>51</v>
      </c>
      <c r="K51">
        <v>265379</v>
      </c>
      <c r="L51">
        <v>50</v>
      </c>
      <c r="M51" s="14">
        <v>272100</v>
      </c>
      <c r="N51" s="8">
        <v>48</v>
      </c>
      <c r="O51">
        <v>30</v>
      </c>
    </row>
    <row r="52" spans="1:15" x14ac:dyDescent="0.3">
      <c r="A52" t="s">
        <v>106</v>
      </c>
      <c r="B52" t="s">
        <v>254</v>
      </c>
      <c r="C52">
        <v>140</v>
      </c>
      <c r="D52">
        <v>169</v>
      </c>
      <c r="E52" s="5">
        <v>18860.499247985001</v>
      </c>
      <c r="F52" s="5">
        <v>75</v>
      </c>
      <c r="G52" s="5">
        <v>13570201.148804899</v>
      </c>
      <c r="H52" s="5">
        <v>64</v>
      </c>
      <c r="I52" s="5">
        <v>221555.98320091001</v>
      </c>
      <c r="J52">
        <v>59</v>
      </c>
      <c r="K52">
        <v>260699</v>
      </c>
      <c r="L52">
        <v>51</v>
      </c>
      <c r="M52" s="14">
        <v>218736</v>
      </c>
      <c r="N52" s="8">
        <v>62</v>
      </c>
      <c r="O52">
        <v>43</v>
      </c>
    </row>
    <row r="53" spans="1:15" x14ac:dyDescent="0.3">
      <c r="A53" t="s">
        <v>130</v>
      </c>
      <c r="B53" t="s">
        <v>301</v>
      </c>
      <c r="C53">
        <v>481</v>
      </c>
      <c r="D53">
        <v>85</v>
      </c>
      <c r="E53" s="5">
        <v>22324.316275661899</v>
      </c>
      <c r="F53" s="5">
        <v>65</v>
      </c>
      <c r="G53" s="5">
        <v>10442580.5679006</v>
      </c>
      <c r="H53" s="5">
        <v>80</v>
      </c>
      <c r="I53" s="5">
        <v>200350.78685884201</v>
      </c>
      <c r="J53">
        <v>67</v>
      </c>
      <c r="K53">
        <v>255357</v>
      </c>
      <c r="L53">
        <v>52</v>
      </c>
      <c r="M53" s="14">
        <v>193546</v>
      </c>
      <c r="N53" s="8">
        <v>72</v>
      </c>
      <c r="O53">
        <v>98</v>
      </c>
    </row>
    <row r="54" spans="1:15" x14ac:dyDescent="0.3">
      <c r="A54" t="s">
        <v>128</v>
      </c>
      <c r="B54" t="s">
        <v>261</v>
      </c>
      <c r="C54">
        <v>279</v>
      </c>
      <c r="D54">
        <v>118</v>
      </c>
      <c r="E54" s="5">
        <v>20844.005080773801</v>
      </c>
      <c r="F54" s="5">
        <v>68</v>
      </c>
      <c r="G54" s="5">
        <v>9844602.3658673596</v>
      </c>
      <c r="H54" s="5">
        <v>84</v>
      </c>
      <c r="I54" s="5">
        <v>190862.49918462199</v>
      </c>
      <c r="J54">
        <v>72</v>
      </c>
      <c r="K54">
        <v>247601</v>
      </c>
      <c r="L54">
        <v>53</v>
      </c>
      <c r="M54" s="14">
        <v>192571</v>
      </c>
      <c r="N54" s="8">
        <v>73</v>
      </c>
      <c r="O54">
        <v>53</v>
      </c>
    </row>
    <row r="55" spans="1:15" x14ac:dyDescent="0.3">
      <c r="A55" t="s">
        <v>85</v>
      </c>
      <c r="B55" t="s">
        <v>433</v>
      </c>
      <c r="C55">
        <v>622</v>
      </c>
      <c r="D55">
        <v>73</v>
      </c>
      <c r="E55" s="5">
        <v>23273.273183744299</v>
      </c>
      <c r="F55" s="5">
        <v>62</v>
      </c>
      <c r="G55" s="5">
        <v>12357460.015182201</v>
      </c>
      <c r="H55" s="5">
        <v>70</v>
      </c>
      <c r="I55" s="5">
        <v>253901.314649762</v>
      </c>
      <c r="J55">
        <v>52</v>
      </c>
      <c r="K55">
        <v>246824</v>
      </c>
      <c r="L55">
        <v>54</v>
      </c>
      <c r="M55" s="14">
        <v>295807</v>
      </c>
      <c r="N55" s="8">
        <v>43</v>
      </c>
      <c r="O55">
        <v>61</v>
      </c>
    </row>
    <row r="56" spans="1:15" x14ac:dyDescent="0.3">
      <c r="A56" t="s">
        <v>137</v>
      </c>
      <c r="B56" t="s">
        <v>231</v>
      </c>
      <c r="C56">
        <v>2601</v>
      </c>
      <c r="D56">
        <v>21</v>
      </c>
      <c r="E56" s="5">
        <v>27504.6534679252</v>
      </c>
      <c r="F56" s="5">
        <v>51</v>
      </c>
      <c r="G56" s="5">
        <v>61008195.1655038</v>
      </c>
      <c r="H56" s="5">
        <v>16</v>
      </c>
      <c r="I56" s="5">
        <v>296769.62862658501</v>
      </c>
      <c r="J56">
        <v>42</v>
      </c>
      <c r="K56">
        <v>241925</v>
      </c>
      <c r="L56">
        <v>55</v>
      </c>
      <c r="M56" s="14">
        <v>283361</v>
      </c>
      <c r="N56" s="8">
        <v>45</v>
      </c>
      <c r="O56">
        <v>13</v>
      </c>
    </row>
    <row r="57" spans="1:15" x14ac:dyDescent="0.3">
      <c r="A57" t="s">
        <v>94</v>
      </c>
      <c r="B57" t="s">
        <v>257</v>
      </c>
      <c r="C57">
        <v>630</v>
      </c>
      <c r="D57">
        <v>72</v>
      </c>
      <c r="E57" s="5">
        <v>19772.676007238701</v>
      </c>
      <c r="F57" s="5">
        <v>70</v>
      </c>
      <c r="G57" s="5">
        <v>12684265.988550801</v>
      </c>
      <c r="H57" s="5">
        <v>67</v>
      </c>
      <c r="I57" s="5">
        <v>228957.87988495801</v>
      </c>
      <c r="J57">
        <v>58</v>
      </c>
      <c r="K57">
        <v>240985</v>
      </c>
      <c r="L57">
        <v>56</v>
      </c>
      <c r="M57" s="14">
        <v>237735</v>
      </c>
      <c r="N57" s="8">
        <v>58</v>
      </c>
      <c r="O57">
        <v>49</v>
      </c>
    </row>
    <row r="58" spans="1:15" x14ac:dyDescent="0.3">
      <c r="A58" t="s">
        <v>11</v>
      </c>
      <c r="B58" t="s">
        <v>325</v>
      </c>
      <c r="C58">
        <v>117</v>
      </c>
      <c r="D58">
        <v>177</v>
      </c>
      <c r="E58" s="5">
        <v>28621.274032050998</v>
      </c>
      <c r="F58" s="5">
        <v>49</v>
      </c>
      <c r="G58" s="5">
        <v>5514480.4667792497</v>
      </c>
      <c r="H58" s="5">
        <v>134</v>
      </c>
      <c r="I58" s="5">
        <v>281327.14952526201</v>
      </c>
      <c r="J58">
        <v>47</v>
      </c>
      <c r="K58">
        <v>239446</v>
      </c>
      <c r="L58">
        <v>57</v>
      </c>
      <c r="M58" s="14">
        <v>314950</v>
      </c>
      <c r="N58" s="8">
        <v>41</v>
      </c>
      <c r="O58">
        <v>126</v>
      </c>
    </row>
    <row r="59" spans="1:15" x14ac:dyDescent="0.3">
      <c r="A59" t="s">
        <v>12</v>
      </c>
      <c r="B59" t="s">
        <v>289</v>
      </c>
      <c r="C59">
        <v>199</v>
      </c>
      <c r="D59">
        <v>149</v>
      </c>
      <c r="E59" s="5">
        <v>33704.320832256999</v>
      </c>
      <c r="F59" s="5">
        <v>40</v>
      </c>
      <c r="G59" s="5">
        <v>10634820.514340701</v>
      </c>
      <c r="H59" s="5">
        <v>77</v>
      </c>
      <c r="I59" s="5">
        <v>250493.30221541901</v>
      </c>
      <c r="J59">
        <v>53</v>
      </c>
      <c r="K59">
        <v>232078</v>
      </c>
      <c r="L59">
        <v>58</v>
      </c>
      <c r="M59" s="14">
        <v>280473</v>
      </c>
      <c r="N59" s="8">
        <v>46</v>
      </c>
      <c r="O59">
        <v>86</v>
      </c>
    </row>
    <row r="60" spans="1:15" x14ac:dyDescent="0.3">
      <c r="A60" t="s">
        <v>74</v>
      </c>
      <c r="B60" t="s">
        <v>432</v>
      </c>
      <c r="C60">
        <v>294</v>
      </c>
      <c r="D60">
        <v>114</v>
      </c>
      <c r="E60" s="5">
        <v>27355.812133469401</v>
      </c>
      <c r="F60" s="5">
        <v>52</v>
      </c>
      <c r="G60" s="5">
        <v>11383271.269555001</v>
      </c>
      <c r="H60" s="5">
        <v>74</v>
      </c>
      <c r="I60" s="5">
        <v>231512.62757326401</v>
      </c>
      <c r="J60">
        <v>57</v>
      </c>
      <c r="K60">
        <v>230626</v>
      </c>
      <c r="L60">
        <v>59</v>
      </c>
      <c r="M60" s="14">
        <v>240001</v>
      </c>
      <c r="N60" s="8">
        <v>57</v>
      </c>
      <c r="O60">
        <v>82</v>
      </c>
    </row>
    <row r="61" spans="1:15" x14ac:dyDescent="0.3">
      <c r="A61" t="s">
        <v>86</v>
      </c>
      <c r="B61" t="s">
        <v>287</v>
      </c>
      <c r="C61">
        <v>98</v>
      </c>
      <c r="D61">
        <v>188</v>
      </c>
      <c r="E61" s="5">
        <v>17186.816749753001</v>
      </c>
      <c r="F61" s="5">
        <v>83</v>
      </c>
      <c r="G61" s="5">
        <v>5630153.7933096504</v>
      </c>
      <c r="H61" s="5">
        <v>128</v>
      </c>
      <c r="I61" s="5">
        <v>210278.003584577</v>
      </c>
      <c r="J61">
        <v>61</v>
      </c>
      <c r="K61">
        <v>225180</v>
      </c>
      <c r="L61">
        <v>60</v>
      </c>
      <c r="M61" s="14">
        <v>229644</v>
      </c>
      <c r="N61" s="8">
        <v>59</v>
      </c>
      <c r="O61">
        <v>84</v>
      </c>
    </row>
    <row r="62" spans="1:15" x14ac:dyDescent="0.3">
      <c r="A62" t="s">
        <v>59</v>
      </c>
      <c r="B62" t="s">
        <v>246</v>
      </c>
      <c r="C62">
        <v>941</v>
      </c>
      <c r="D62">
        <v>51</v>
      </c>
      <c r="E62" s="5">
        <v>16421.285616260298</v>
      </c>
      <c r="F62" s="5">
        <v>90</v>
      </c>
      <c r="G62" s="5">
        <v>29693264.342550199</v>
      </c>
      <c r="H62" s="5">
        <v>27</v>
      </c>
      <c r="I62" s="5">
        <v>197201.321508358</v>
      </c>
      <c r="J62">
        <v>70</v>
      </c>
      <c r="K62">
        <v>225089</v>
      </c>
      <c r="L62">
        <v>61</v>
      </c>
      <c r="M62" s="14">
        <v>197640</v>
      </c>
      <c r="N62" s="8">
        <v>69</v>
      </c>
      <c r="O62">
        <v>34</v>
      </c>
    </row>
    <row r="63" spans="1:15" x14ac:dyDescent="0.3">
      <c r="A63" t="s">
        <v>31</v>
      </c>
      <c r="B63" t="s">
        <v>302</v>
      </c>
      <c r="C63">
        <v>243</v>
      </c>
      <c r="D63">
        <v>130</v>
      </c>
      <c r="E63" s="5">
        <v>30138.4396330362</v>
      </c>
      <c r="F63" s="5">
        <v>46</v>
      </c>
      <c r="G63" s="5">
        <v>5601840.37781756</v>
      </c>
      <c r="H63" s="5">
        <v>129</v>
      </c>
      <c r="I63" s="5">
        <v>233300.360949797</v>
      </c>
      <c r="J63">
        <v>56</v>
      </c>
      <c r="K63">
        <v>225011</v>
      </c>
      <c r="L63">
        <v>62</v>
      </c>
      <c r="M63" s="14">
        <v>249903</v>
      </c>
      <c r="N63" s="8">
        <v>53</v>
      </c>
      <c r="O63">
        <v>99</v>
      </c>
    </row>
    <row r="64" spans="1:15" x14ac:dyDescent="0.3">
      <c r="A64" t="s">
        <v>87</v>
      </c>
      <c r="B64" t="s">
        <v>307</v>
      </c>
      <c r="C64">
        <v>151</v>
      </c>
      <c r="D64">
        <v>165</v>
      </c>
      <c r="E64" s="5">
        <v>20200.371779500001</v>
      </c>
      <c r="F64" s="5">
        <v>69</v>
      </c>
      <c r="G64" s="5">
        <v>7321286.9254602501</v>
      </c>
      <c r="H64" s="5">
        <v>105</v>
      </c>
      <c r="I64" s="5">
        <v>205298.59602588299</v>
      </c>
      <c r="J64">
        <v>64</v>
      </c>
      <c r="K64">
        <v>221770</v>
      </c>
      <c r="L64">
        <v>63</v>
      </c>
      <c r="M64" s="14">
        <v>224708</v>
      </c>
      <c r="N64" s="8">
        <v>60</v>
      </c>
      <c r="O64">
        <v>106</v>
      </c>
    </row>
    <row r="65" spans="1:15" x14ac:dyDescent="0.3">
      <c r="A65" t="s">
        <v>103</v>
      </c>
      <c r="B65" t="s">
        <v>431</v>
      </c>
      <c r="C65">
        <v>87</v>
      </c>
      <c r="D65">
        <v>193</v>
      </c>
      <c r="E65" s="5">
        <v>17059.775610008299</v>
      </c>
      <c r="F65" s="5">
        <v>86</v>
      </c>
      <c r="G65" s="5">
        <v>5231612.72365792</v>
      </c>
      <c r="H65" s="5">
        <v>140</v>
      </c>
      <c r="I65" s="5">
        <v>203365.01355261699</v>
      </c>
      <c r="J65">
        <v>66</v>
      </c>
      <c r="K65">
        <v>219926</v>
      </c>
      <c r="L65">
        <v>64</v>
      </c>
      <c r="M65" s="14">
        <v>211838</v>
      </c>
      <c r="N65" s="8">
        <v>65</v>
      </c>
      <c r="O65">
        <v>117</v>
      </c>
    </row>
    <row r="66" spans="1:15" x14ac:dyDescent="0.3">
      <c r="A66" t="s">
        <v>172</v>
      </c>
      <c r="B66" t="s">
        <v>266</v>
      </c>
      <c r="C66">
        <v>191</v>
      </c>
      <c r="D66">
        <v>150</v>
      </c>
      <c r="E66" s="5">
        <v>27783.636675406</v>
      </c>
      <c r="F66" s="5">
        <v>50</v>
      </c>
      <c r="G66" s="5">
        <v>14212516.3157959</v>
      </c>
      <c r="H66" s="5">
        <v>62</v>
      </c>
      <c r="I66" s="5">
        <v>208667.840492749</v>
      </c>
      <c r="J66">
        <v>62</v>
      </c>
      <c r="K66">
        <v>218901</v>
      </c>
      <c r="L66">
        <v>65</v>
      </c>
      <c r="M66" s="14">
        <v>217204</v>
      </c>
      <c r="N66" s="8">
        <v>64</v>
      </c>
      <c r="O66">
        <v>60</v>
      </c>
    </row>
    <row r="67" spans="1:15" x14ac:dyDescent="0.3">
      <c r="A67" t="s">
        <v>90</v>
      </c>
      <c r="B67" t="s">
        <v>268</v>
      </c>
      <c r="C67">
        <v>386</v>
      </c>
      <c r="D67">
        <v>101</v>
      </c>
      <c r="E67" s="5">
        <v>22423.550981858902</v>
      </c>
      <c r="F67" s="5">
        <v>64</v>
      </c>
      <c r="G67" s="5">
        <v>8909501.3662231807</v>
      </c>
      <c r="H67" s="5">
        <v>90</v>
      </c>
      <c r="I67" s="5">
        <v>215511.965549366</v>
      </c>
      <c r="J67">
        <v>60</v>
      </c>
      <c r="K67">
        <v>215682</v>
      </c>
      <c r="L67">
        <v>66</v>
      </c>
      <c r="M67" s="14">
        <v>217558</v>
      </c>
      <c r="N67" s="8">
        <v>63</v>
      </c>
      <c r="O67">
        <v>64</v>
      </c>
    </row>
    <row r="68" spans="1:15" x14ac:dyDescent="0.3">
      <c r="A68" t="s">
        <v>32</v>
      </c>
      <c r="B68" t="s">
        <v>305</v>
      </c>
      <c r="C68">
        <v>167</v>
      </c>
      <c r="D68">
        <v>162</v>
      </c>
      <c r="E68" s="5">
        <v>29863.109609166699</v>
      </c>
      <c r="F68" s="5">
        <v>47</v>
      </c>
      <c r="G68" s="5">
        <v>4619577.1700233798</v>
      </c>
      <c r="H68" s="5">
        <v>151</v>
      </c>
      <c r="I68" s="5">
        <v>206813.35841166601</v>
      </c>
      <c r="J68">
        <v>63</v>
      </c>
      <c r="K68">
        <v>214038</v>
      </c>
      <c r="L68">
        <v>67</v>
      </c>
      <c r="M68" s="14">
        <v>220076</v>
      </c>
      <c r="N68" s="8">
        <v>61</v>
      </c>
      <c r="O68">
        <v>103</v>
      </c>
    </row>
    <row r="69" spans="1:15" x14ac:dyDescent="0.3">
      <c r="A69" t="s">
        <v>189</v>
      </c>
      <c r="B69" t="s">
        <v>430</v>
      </c>
      <c r="C69">
        <v>2460</v>
      </c>
      <c r="D69">
        <v>23</v>
      </c>
      <c r="E69" s="5">
        <v>14484.7742665204</v>
      </c>
      <c r="F69" s="5">
        <v>103</v>
      </c>
      <c r="G69" s="5">
        <v>30973213.634054001</v>
      </c>
      <c r="H69" s="5">
        <v>25</v>
      </c>
      <c r="I69" s="5">
        <v>270945.79431857198</v>
      </c>
      <c r="J69">
        <v>48</v>
      </c>
      <c r="K69">
        <v>212178</v>
      </c>
      <c r="L69">
        <v>68</v>
      </c>
      <c r="M69" s="14">
        <v>260650</v>
      </c>
      <c r="N69" s="8">
        <v>52</v>
      </c>
      <c r="O69">
        <v>57</v>
      </c>
    </row>
    <row r="70" spans="1:15" x14ac:dyDescent="0.3">
      <c r="A70" t="s">
        <v>199</v>
      </c>
      <c r="B70" t="s">
        <v>260</v>
      </c>
      <c r="C70">
        <v>1731</v>
      </c>
      <c r="D70">
        <v>33</v>
      </c>
      <c r="E70" s="5">
        <v>12635.8414348019</v>
      </c>
      <c r="F70" s="5">
        <v>112</v>
      </c>
      <c r="G70" s="5">
        <v>11820626.1537142</v>
      </c>
      <c r="H70" s="5">
        <v>73</v>
      </c>
      <c r="I70" s="5">
        <v>186774.565107431</v>
      </c>
      <c r="J70">
        <v>75</v>
      </c>
      <c r="K70">
        <v>210475</v>
      </c>
      <c r="L70">
        <v>69</v>
      </c>
      <c r="M70" s="14">
        <v>208911</v>
      </c>
      <c r="N70" s="8">
        <v>67</v>
      </c>
      <c r="O70">
        <v>52</v>
      </c>
    </row>
    <row r="71" spans="1:15" x14ac:dyDescent="0.3">
      <c r="A71" t="s">
        <v>78</v>
      </c>
      <c r="B71" t="s">
        <v>312</v>
      </c>
      <c r="C71">
        <v>67</v>
      </c>
      <c r="D71">
        <v>202</v>
      </c>
      <c r="E71" s="5">
        <v>12151.907334338401</v>
      </c>
      <c r="F71" s="5">
        <v>118</v>
      </c>
      <c r="G71" s="5">
        <v>2750417.2677030801</v>
      </c>
      <c r="H71" s="5">
        <v>185</v>
      </c>
      <c r="I71" s="5">
        <v>194674.79846338299</v>
      </c>
      <c r="J71">
        <v>71</v>
      </c>
      <c r="K71">
        <v>205876</v>
      </c>
      <c r="L71">
        <v>70</v>
      </c>
      <c r="M71" s="14">
        <v>193992</v>
      </c>
      <c r="N71" s="8">
        <v>71</v>
      </c>
      <c r="O71">
        <v>111</v>
      </c>
    </row>
    <row r="72" spans="1:15" x14ac:dyDescent="0.3">
      <c r="A72" t="s">
        <v>184</v>
      </c>
      <c r="B72" t="s">
        <v>311</v>
      </c>
      <c r="C72">
        <v>155</v>
      </c>
      <c r="D72">
        <v>164</v>
      </c>
      <c r="E72" s="5">
        <v>13005.8638199211</v>
      </c>
      <c r="F72" s="5">
        <v>109</v>
      </c>
      <c r="G72" s="5">
        <v>8193104.0422213804</v>
      </c>
      <c r="H72" s="5">
        <v>96</v>
      </c>
      <c r="I72" s="5">
        <v>190015.54660353399</v>
      </c>
      <c r="J72">
        <v>73</v>
      </c>
      <c r="K72">
        <v>201814</v>
      </c>
      <c r="L72">
        <v>71</v>
      </c>
      <c r="M72" s="14">
        <v>180403</v>
      </c>
      <c r="N72" s="8">
        <v>81</v>
      </c>
      <c r="O72">
        <v>110</v>
      </c>
    </row>
    <row r="73" spans="1:15" x14ac:dyDescent="0.3">
      <c r="A73" t="s">
        <v>77</v>
      </c>
      <c r="B73" t="s">
        <v>333</v>
      </c>
      <c r="C73">
        <v>64</v>
      </c>
      <c r="D73">
        <v>203</v>
      </c>
      <c r="E73" s="5">
        <v>13774.182832152101</v>
      </c>
      <c r="F73" s="5">
        <v>106</v>
      </c>
      <c r="G73" s="5">
        <v>3260477.6818066398</v>
      </c>
      <c r="H73" s="5">
        <v>177</v>
      </c>
      <c r="I73" s="5">
        <v>178927.228858863</v>
      </c>
      <c r="J73">
        <v>78</v>
      </c>
      <c r="K73">
        <v>200770</v>
      </c>
      <c r="L73">
        <v>72</v>
      </c>
      <c r="M73" s="14">
        <v>182489</v>
      </c>
      <c r="N73" s="8">
        <v>78</v>
      </c>
      <c r="O73">
        <v>136</v>
      </c>
    </row>
    <row r="74" spans="1:15" x14ac:dyDescent="0.3">
      <c r="A74" t="s">
        <v>129</v>
      </c>
      <c r="B74" t="s">
        <v>270</v>
      </c>
      <c r="C74">
        <v>987</v>
      </c>
      <c r="D74">
        <v>50</v>
      </c>
      <c r="E74" s="5">
        <v>18082.013529855401</v>
      </c>
      <c r="F74" s="5">
        <v>80</v>
      </c>
      <c r="G74" s="5">
        <v>18587852.310820799</v>
      </c>
      <c r="H74" s="5">
        <v>47</v>
      </c>
      <c r="I74" s="5">
        <v>169531.667487642</v>
      </c>
      <c r="J74">
        <v>83</v>
      </c>
      <c r="K74">
        <v>199261</v>
      </c>
      <c r="L74">
        <v>73</v>
      </c>
      <c r="M74" s="14">
        <v>185014</v>
      </c>
      <c r="N74" s="8">
        <v>77</v>
      </c>
      <c r="O74">
        <v>66</v>
      </c>
    </row>
    <row r="75" spans="1:15" x14ac:dyDescent="0.3">
      <c r="A75" t="s">
        <v>89</v>
      </c>
      <c r="B75" t="s">
        <v>293</v>
      </c>
      <c r="C75">
        <v>169</v>
      </c>
      <c r="D75">
        <v>160</v>
      </c>
      <c r="E75" s="5">
        <v>15531.969404904999</v>
      </c>
      <c r="F75" s="5">
        <v>98</v>
      </c>
      <c r="G75" s="5">
        <v>4889487.8150501996</v>
      </c>
      <c r="H75" s="5">
        <v>144</v>
      </c>
      <c r="I75" s="5">
        <v>205278.42041652699</v>
      </c>
      <c r="J75">
        <v>65</v>
      </c>
      <c r="K75">
        <v>198842</v>
      </c>
      <c r="L75">
        <v>74</v>
      </c>
      <c r="M75" s="14">
        <v>211595</v>
      </c>
      <c r="N75" s="8">
        <v>66</v>
      </c>
      <c r="O75">
        <v>90</v>
      </c>
    </row>
    <row r="76" spans="1:15" x14ac:dyDescent="0.3">
      <c r="A76" t="s">
        <v>114</v>
      </c>
      <c r="B76" t="s">
        <v>382</v>
      </c>
      <c r="C76">
        <v>190</v>
      </c>
      <c r="D76">
        <v>151</v>
      </c>
      <c r="E76" s="5">
        <v>12077.770587699</v>
      </c>
      <c r="F76" s="5">
        <v>120</v>
      </c>
      <c r="G76" s="5">
        <v>9085163.5321541</v>
      </c>
      <c r="H76" s="5">
        <v>89</v>
      </c>
      <c r="I76" s="5">
        <v>178115.33754124699</v>
      </c>
      <c r="J76">
        <v>80</v>
      </c>
      <c r="K76">
        <v>191782</v>
      </c>
      <c r="L76">
        <v>75</v>
      </c>
      <c r="M76" s="14">
        <v>186396</v>
      </c>
      <c r="N76" s="8">
        <v>76</v>
      </c>
      <c r="O76">
        <v>194</v>
      </c>
    </row>
    <row r="77" spans="1:15" x14ac:dyDescent="0.3">
      <c r="A77" t="s">
        <v>88</v>
      </c>
      <c r="B77" t="s">
        <v>429</v>
      </c>
      <c r="C77">
        <v>96</v>
      </c>
      <c r="D77">
        <v>190</v>
      </c>
      <c r="E77" s="5">
        <v>15335.7747453745</v>
      </c>
      <c r="F77" s="5">
        <v>99</v>
      </c>
      <c r="G77" s="5">
        <v>4819260.8266800698</v>
      </c>
      <c r="H77" s="5">
        <v>146</v>
      </c>
      <c r="I77" s="5">
        <v>184045.80488768499</v>
      </c>
      <c r="J77">
        <v>76</v>
      </c>
      <c r="K77">
        <v>191477</v>
      </c>
      <c r="L77">
        <v>76</v>
      </c>
      <c r="M77" s="14">
        <v>180560</v>
      </c>
      <c r="N77" s="8">
        <v>80</v>
      </c>
      <c r="O77">
        <v>104</v>
      </c>
    </row>
    <row r="78" spans="1:15" x14ac:dyDescent="0.3">
      <c r="A78" t="s">
        <v>108</v>
      </c>
      <c r="B78" t="s">
        <v>280</v>
      </c>
      <c r="C78">
        <v>597</v>
      </c>
      <c r="D78">
        <v>76</v>
      </c>
      <c r="E78" s="5">
        <v>32191.540390510501</v>
      </c>
      <c r="F78" s="5">
        <v>44</v>
      </c>
      <c r="G78" s="5">
        <v>21650710.621155798</v>
      </c>
      <c r="H78" s="5">
        <v>40</v>
      </c>
      <c r="I78" s="5">
        <v>176612.45721713401</v>
      </c>
      <c r="J78">
        <v>81</v>
      </c>
      <c r="K78">
        <v>188345</v>
      </c>
      <c r="L78">
        <v>77</v>
      </c>
      <c r="M78" s="14">
        <v>173530</v>
      </c>
      <c r="N78" s="8">
        <v>86</v>
      </c>
      <c r="O78">
        <v>76</v>
      </c>
    </row>
    <row r="79" spans="1:15" x14ac:dyDescent="0.3">
      <c r="A79" t="s">
        <v>29</v>
      </c>
      <c r="B79" t="s">
        <v>306</v>
      </c>
      <c r="C79">
        <v>107</v>
      </c>
      <c r="D79">
        <v>182</v>
      </c>
      <c r="E79" s="5">
        <v>28788.136137309299</v>
      </c>
      <c r="F79" s="5">
        <v>48</v>
      </c>
      <c r="G79" s="5">
        <v>6123156.2137727002</v>
      </c>
      <c r="H79" s="5">
        <v>119</v>
      </c>
      <c r="I79" s="5">
        <v>199070.854081178</v>
      </c>
      <c r="J79">
        <v>69</v>
      </c>
      <c r="K79">
        <v>182805</v>
      </c>
      <c r="L79">
        <v>78</v>
      </c>
      <c r="M79" s="14">
        <v>206004</v>
      </c>
      <c r="N79" s="8">
        <v>68</v>
      </c>
      <c r="O79">
        <v>104</v>
      </c>
    </row>
    <row r="80" spans="1:15" x14ac:dyDescent="0.3">
      <c r="A80" t="s">
        <v>97</v>
      </c>
      <c r="B80" t="s">
        <v>258</v>
      </c>
      <c r="C80">
        <v>270</v>
      </c>
      <c r="D80">
        <v>123</v>
      </c>
      <c r="E80" s="5">
        <v>19375.399072000098</v>
      </c>
      <c r="F80" s="5">
        <v>73</v>
      </c>
      <c r="G80" s="5">
        <v>7487186.1417806698</v>
      </c>
      <c r="H80" s="5">
        <v>103</v>
      </c>
      <c r="I80" s="5">
        <v>162024.153707622</v>
      </c>
      <c r="J80">
        <v>87</v>
      </c>
      <c r="K80">
        <v>179700</v>
      </c>
      <c r="L80">
        <v>79</v>
      </c>
      <c r="M80" s="14">
        <v>179496</v>
      </c>
      <c r="N80" s="8">
        <v>82</v>
      </c>
      <c r="O80">
        <v>50</v>
      </c>
    </row>
    <row r="81" spans="1:15" x14ac:dyDescent="0.3">
      <c r="A81" t="s">
        <v>27</v>
      </c>
      <c r="B81" t="s">
        <v>267</v>
      </c>
      <c r="C81">
        <v>74</v>
      </c>
      <c r="D81">
        <v>200</v>
      </c>
      <c r="E81" s="5">
        <v>18619.0460753156</v>
      </c>
      <c r="F81" s="5">
        <v>76</v>
      </c>
      <c r="G81" s="5">
        <v>2872325.8566335202</v>
      </c>
      <c r="H81" s="5">
        <v>182</v>
      </c>
      <c r="I81" s="5">
        <v>178598.12167047901</v>
      </c>
      <c r="J81">
        <v>79</v>
      </c>
      <c r="K81">
        <v>179144</v>
      </c>
      <c r="L81">
        <v>80</v>
      </c>
      <c r="M81" s="14">
        <v>188330</v>
      </c>
      <c r="N81" s="8">
        <v>74</v>
      </c>
      <c r="O81">
        <v>62</v>
      </c>
    </row>
    <row r="82" spans="1:15" x14ac:dyDescent="0.3">
      <c r="A82" t="s">
        <v>16</v>
      </c>
      <c r="B82" t="s">
        <v>428</v>
      </c>
      <c r="C82">
        <v>318</v>
      </c>
      <c r="D82">
        <v>109</v>
      </c>
      <c r="E82" s="5">
        <v>32393.671477964301</v>
      </c>
      <c r="F82" s="5">
        <v>42</v>
      </c>
      <c r="G82" s="5">
        <v>8258263.7879181998</v>
      </c>
      <c r="H82" s="5">
        <v>95</v>
      </c>
      <c r="I82" s="5">
        <v>162814.70828239099</v>
      </c>
      <c r="J82">
        <v>86</v>
      </c>
      <c r="K82">
        <v>177145</v>
      </c>
      <c r="L82">
        <v>81</v>
      </c>
      <c r="M82" s="14">
        <v>182265</v>
      </c>
      <c r="N82" s="8">
        <v>79</v>
      </c>
      <c r="O82">
        <v>161</v>
      </c>
    </row>
    <row r="83" spans="1:15" x14ac:dyDescent="0.3">
      <c r="A83" t="s">
        <v>198</v>
      </c>
      <c r="B83" t="s">
        <v>242</v>
      </c>
      <c r="C83">
        <v>4193</v>
      </c>
      <c r="D83">
        <v>13</v>
      </c>
      <c r="E83" s="5">
        <v>12432.482427794201</v>
      </c>
      <c r="F83" s="5">
        <v>116</v>
      </c>
      <c r="G83" s="5">
        <v>21837553.0525483</v>
      </c>
      <c r="H83" s="5">
        <v>39</v>
      </c>
      <c r="I83" s="5">
        <v>186889.82272084299</v>
      </c>
      <c r="J83">
        <v>74</v>
      </c>
      <c r="K83">
        <v>172869</v>
      </c>
      <c r="L83">
        <v>82</v>
      </c>
      <c r="M83" s="14">
        <v>186533</v>
      </c>
      <c r="N83" s="8">
        <v>75</v>
      </c>
      <c r="O83">
        <v>28</v>
      </c>
    </row>
    <row r="84" spans="1:15" x14ac:dyDescent="0.3">
      <c r="A84" t="s">
        <v>99</v>
      </c>
      <c r="B84" t="s">
        <v>276</v>
      </c>
      <c r="C84">
        <v>179</v>
      </c>
      <c r="D84">
        <v>156</v>
      </c>
      <c r="E84" s="5">
        <v>14737.2419599855</v>
      </c>
      <c r="F84" s="5">
        <v>102</v>
      </c>
      <c r="G84" s="5">
        <v>4271768.5908868704</v>
      </c>
      <c r="H84" s="5">
        <v>154</v>
      </c>
      <c r="I84" s="5">
        <v>151477.43506403599</v>
      </c>
      <c r="J84">
        <v>94</v>
      </c>
      <c r="K84">
        <v>165743</v>
      </c>
      <c r="L84">
        <v>83</v>
      </c>
      <c r="M84" s="14">
        <v>151900</v>
      </c>
      <c r="N84" s="8">
        <v>99</v>
      </c>
      <c r="O84">
        <v>72</v>
      </c>
    </row>
    <row r="85" spans="1:15" x14ac:dyDescent="0.3">
      <c r="A85" t="s">
        <v>180</v>
      </c>
      <c r="B85" t="s">
        <v>308</v>
      </c>
      <c r="C85">
        <v>696</v>
      </c>
      <c r="D85">
        <v>64</v>
      </c>
      <c r="E85" s="5">
        <v>12800.0666077517</v>
      </c>
      <c r="F85" s="5">
        <v>111</v>
      </c>
      <c r="G85" s="5">
        <v>14850888.708173599</v>
      </c>
      <c r="H85" s="5">
        <v>59</v>
      </c>
      <c r="I85" s="5">
        <v>199528.605114726</v>
      </c>
      <c r="J85">
        <v>68</v>
      </c>
      <c r="K85">
        <v>163913</v>
      </c>
      <c r="L85">
        <v>84</v>
      </c>
      <c r="M85" s="14">
        <v>197175</v>
      </c>
      <c r="N85" s="8">
        <v>70</v>
      </c>
      <c r="O85">
        <v>107</v>
      </c>
    </row>
    <row r="86" spans="1:15" x14ac:dyDescent="0.3">
      <c r="A86" t="s">
        <v>181</v>
      </c>
      <c r="B86" t="s">
        <v>309</v>
      </c>
      <c r="C86">
        <v>271</v>
      </c>
      <c r="D86">
        <v>122</v>
      </c>
      <c r="E86" s="5">
        <v>9607.0541751213095</v>
      </c>
      <c r="F86" s="5">
        <v>137</v>
      </c>
      <c r="G86" s="5">
        <v>13391804.900558</v>
      </c>
      <c r="H86" s="5">
        <v>65</v>
      </c>
      <c r="I86" s="5">
        <v>175215.310092614</v>
      </c>
      <c r="J86">
        <v>82</v>
      </c>
      <c r="K86">
        <v>161254</v>
      </c>
      <c r="L86">
        <v>85</v>
      </c>
      <c r="M86" s="14">
        <v>169135</v>
      </c>
      <c r="N86" s="8">
        <v>89</v>
      </c>
      <c r="O86">
        <v>108</v>
      </c>
    </row>
    <row r="87" spans="1:15" x14ac:dyDescent="0.3">
      <c r="A87" t="s">
        <v>92</v>
      </c>
      <c r="B87" t="s">
        <v>427</v>
      </c>
      <c r="C87">
        <v>310</v>
      </c>
      <c r="D87">
        <v>112</v>
      </c>
      <c r="E87" s="5">
        <v>24305.574717762702</v>
      </c>
      <c r="F87" s="5">
        <v>60</v>
      </c>
      <c r="G87" s="5">
        <v>16899576.522948701</v>
      </c>
      <c r="H87" s="5">
        <v>52</v>
      </c>
      <c r="I87" s="5">
        <v>158897.693059385</v>
      </c>
      <c r="J87">
        <v>89</v>
      </c>
      <c r="K87">
        <v>159353</v>
      </c>
      <c r="L87">
        <v>86</v>
      </c>
      <c r="M87" s="14">
        <v>168098</v>
      </c>
      <c r="N87" s="8">
        <v>90</v>
      </c>
      <c r="O87">
        <v>44</v>
      </c>
    </row>
    <row r="88" spans="1:15" x14ac:dyDescent="0.3">
      <c r="A88" t="s">
        <v>53</v>
      </c>
      <c r="B88" t="s">
        <v>235</v>
      </c>
      <c r="C88">
        <v>1043</v>
      </c>
      <c r="D88">
        <v>44</v>
      </c>
      <c r="E88" s="5">
        <v>25836.536997416599</v>
      </c>
      <c r="F88" s="5">
        <v>55</v>
      </c>
      <c r="G88" s="5">
        <v>47323717.225433499</v>
      </c>
      <c r="H88" s="5">
        <v>19</v>
      </c>
      <c r="I88" s="5">
        <v>183879.045055569</v>
      </c>
      <c r="J88">
        <v>77</v>
      </c>
      <c r="K88">
        <v>158105</v>
      </c>
      <c r="L88">
        <v>87</v>
      </c>
      <c r="M88" s="14">
        <v>178990</v>
      </c>
      <c r="N88" s="8">
        <v>83</v>
      </c>
      <c r="O88">
        <v>20</v>
      </c>
    </row>
    <row r="89" spans="1:15" x14ac:dyDescent="0.3">
      <c r="A89" t="s">
        <v>62</v>
      </c>
      <c r="B89" t="s">
        <v>278</v>
      </c>
      <c r="C89">
        <v>563</v>
      </c>
      <c r="D89">
        <v>78</v>
      </c>
      <c r="E89" s="5">
        <v>16909.700029953001</v>
      </c>
      <c r="F89" s="5">
        <v>88</v>
      </c>
      <c r="G89" s="5">
        <v>5565813.1045861403</v>
      </c>
      <c r="H89" s="5">
        <v>130</v>
      </c>
      <c r="I89" s="5">
        <v>154923.44500354299</v>
      </c>
      <c r="J89">
        <v>91</v>
      </c>
      <c r="K89">
        <v>156183</v>
      </c>
      <c r="L89">
        <v>88</v>
      </c>
      <c r="M89" s="14">
        <v>155777</v>
      </c>
      <c r="N89" s="8">
        <v>93</v>
      </c>
      <c r="O89">
        <v>74</v>
      </c>
    </row>
    <row r="90" spans="1:15" x14ac:dyDescent="0.3">
      <c r="A90" t="s">
        <v>51</v>
      </c>
      <c r="B90" t="s">
        <v>290</v>
      </c>
      <c r="C90">
        <v>1008</v>
      </c>
      <c r="D90">
        <v>49</v>
      </c>
      <c r="E90" s="5">
        <v>26659.1738919116</v>
      </c>
      <c r="F90" s="5">
        <v>53</v>
      </c>
      <c r="G90" s="5">
        <v>10571999.6950434</v>
      </c>
      <c r="H90" s="5">
        <v>78</v>
      </c>
      <c r="I90" s="5">
        <v>169019.97352464899</v>
      </c>
      <c r="J90">
        <v>84</v>
      </c>
      <c r="K90">
        <v>155004</v>
      </c>
      <c r="L90">
        <v>89</v>
      </c>
      <c r="M90" s="14">
        <v>169508</v>
      </c>
      <c r="N90" s="8">
        <v>88</v>
      </c>
      <c r="O90">
        <v>87</v>
      </c>
    </row>
    <row r="91" spans="1:15" x14ac:dyDescent="0.3">
      <c r="A91" t="s">
        <v>194</v>
      </c>
      <c r="B91" t="s">
        <v>264</v>
      </c>
      <c r="C91">
        <v>1370</v>
      </c>
      <c r="D91">
        <v>37</v>
      </c>
      <c r="E91" s="5">
        <v>15838.735208132501</v>
      </c>
      <c r="F91" s="5">
        <v>92</v>
      </c>
      <c r="G91" s="5">
        <v>12287232.5979388</v>
      </c>
      <c r="H91" s="5">
        <v>71</v>
      </c>
      <c r="I91" s="5">
        <v>123998.966384175</v>
      </c>
      <c r="J91">
        <v>113</v>
      </c>
      <c r="K91">
        <v>152088</v>
      </c>
      <c r="L91">
        <v>90</v>
      </c>
      <c r="M91" s="14">
        <v>123124</v>
      </c>
      <c r="N91" s="8">
        <v>119</v>
      </c>
      <c r="O91">
        <v>58</v>
      </c>
    </row>
    <row r="92" spans="1:15" x14ac:dyDescent="0.3">
      <c r="A92" t="s">
        <v>84</v>
      </c>
      <c r="B92" t="s">
        <v>343</v>
      </c>
      <c r="C92">
        <v>270</v>
      </c>
      <c r="D92">
        <v>124</v>
      </c>
      <c r="E92" s="5">
        <v>16037.9929760538</v>
      </c>
      <c r="F92" s="5">
        <v>91</v>
      </c>
      <c r="G92" s="5">
        <v>3518635.1379351802</v>
      </c>
      <c r="H92" s="5">
        <v>172</v>
      </c>
      <c r="I92" s="5">
        <v>140554.87364196801</v>
      </c>
      <c r="J92">
        <v>100</v>
      </c>
      <c r="K92">
        <v>151294</v>
      </c>
      <c r="L92">
        <v>91</v>
      </c>
      <c r="M92" s="14">
        <v>178689</v>
      </c>
      <c r="N92" s="8">
        <v>84</v>
      </c>
      <c r="O92">
        <v>149</v>
      </c>
    </row>
    <row r="93" spans="1:15" x14ac:dyDescent="0.3">
      <c r="A93" t="s">
        <v>24</v>
      </c>
      <c r="B93" t="s">
        <v>392</v>
      </c>
      <c r="C93">
        <v>131</v>
      </c>
      <c r="D93">
        <v>172</v>
      </c>
      <c r="E93" s="5">
        <v>19428.0270489584</v>
      </c>
      <c r="F93" s="5">
        <v>72</v>
      </c>
      <c r="G93" s="5">
        <v>4732486.9063063404</v>
      </c>
      <c r="H93" s="5">
        <v>148</v>
      </c>
      <c r="I93" s="5">
        <v>149556.26009398201</v>
      </c>
      <c r="J93">
        <v>95</v>
      </c>
      <c r="K93">
        <v>146439</v>
      </c>
      <c r="L93">
        <v>92</v>
      </c>
      <c r="M93" s="14">
        <v>152511</v>
      </c>
      <c r="N93" s="8">
        <v>98</v>
      </c>
      <c r="O93">
        <v>204</v>
      </c>
    </row>
    <row r="94" spans="1:15" x14ac:dyDescent="0.3">
      <c r="A94" t="s">
        <v>34</v>
      </c>
      <c r="B94" t="s">
        <v>295</v>
      </c>
      <c r="C94">
        <v>29</v>
      </c>
      <c r="D94">
        <v>212</v>
      </c>
      <c r="E94" s="5">
        <v>15570.876489792699</v>
      </c>
      <c r="F94" s="5">
        <v>97</v>
      </c>
      <c r="G94" s="5">
        <v>1209745.91628837</v>
      </c>
      <c r="H94" s="5">
        <v>208</v>
      </c>
      <c r="I94" s="5">
        <v>131702.13523876999</v>
      </c>
      <c r="J94">
        <v>107</v>
      </c>
      <c r="K94">
        <v>146313</v>
      </c>
      <c r="L94">
        <v>93</v>
      </c>
      <c r="M94" s="14">
        <v>143912</v>
      </c>
      <c r="N94" s="8">
        <v>102</v>
      </c>
      <c r="O94">
        <v>92</v>
      </c>
    </row>
    <row r="95" spans="1:15" x14ac:dyDescent="0.3">
      <c r="A95" t="s">
        <v>195</v>
      </c>
      <c r="B95" t="s">
        <v>265</v>
      </c>
      <c r="C95">
        <v>1378</v>
      </c>
      <c r="D95">
        <v>36</v>
      </c>
      <c r="E95" s="5">
        <v>7114.3497863623697</v>
      </c>
      <c r="F95" s="5">
        <v>153</v>
      </c>
      <c r="G95" s="5">
        <v>10812688.0827893</v>
      </c>
      <c r="H95" s="5">
        <v>75</v>
      </c>
      <c r="I95" s="5">
        <v>152272.39297023101</v>
      </c>
      <c r="J95">
        <v>93</v>
      </c>
      <c r="K95">
        <v>146053</v>
      </c>
      <c r="L95">
        <v>94</v>
      </c>
      <c r="M95" s="14">
        <v>145228</v>
      </c>
      <c r="N95" s="8">
        <v>101</v>
      </c>
      <c r="O95">
        <v>59</v>
      </c>
    </row>
    <row r="96" spans="1:15" x14ac:dyDescent="0.3">
      <c r="A96" t="s">
        <v>73</v>
      </c>
      <c r="B96" t="s">
        <v>292</v>
      </c>
      <c r="C96">
        <v>336</v>
      </c>
      <c r="D96">
        <v>106</v>
      </c>
      <c r="E96" s="5">
        <v>12115.1383079064</v>
      </c>
      <c r="F96" s="5">
        <v>119</v>
      </c>
      <c r="G96" s="5">
        <v>9560908.8138965704</v>
      </c>
      <c r="H96" s="5">
        <v>85</v>
      </c>
      <c r="I96" s="5">
        <v>141655.43405643699</v>
      </c>
      <c r="J96">
        <v>99</v>
      </c>
      <c r="K96">
        <v>142951</v>
      </c>
      <c r="L96">
        <v>95</v>
      </c>
      <c r="M96" s="14">
        <v>155375</v>
      </c>
      <c r="N96" s="8">
        <v>94</v>
      </c>
      <c r="O96">
        <v>89</v>
      </c>
    </row>
    <row r="97" spans="1:15" x14ac:dyDescent="0.3">
      <c r="A97" t="s">
        <v>82</v>
      </c>
      <c r="B97" t="s">
        <v>314</v>
      </c>
      <c r="C97">
        <v>190</v>
      </c>
      <c r="D97">
        <v>152</v>
      </c>
      <c r="E97" s="5">
        <v>15775.417100173499</v>
      </c>
      <c r="F97" s="5">
        <v>93</v>
      </c>
      <c r="G97" s="5">
        <v>3266358.2263559001</v>
      </c>
      <c r="H97" s="5">
        <v>176</v>
      </c>
      <c r="I97" s="5">
        <v>112873.878741311</v>
      </c>
      <c r="J97">
        <v>125</v>
      </c>
      <c r="K97">
        <v>142547</v>
      </c>
      <c r="L97">
        <v>96</v>
      </c>
      <c r="M97" s="14">
        <v>120718</v>
      </c>
      <c r="N97" s="8">
        <v>125</v>
      </c>
      <c r="O97">
        <v>112</v>
      </c>
    </row>
    <row r="98" spans="1:15" x14ac:dyDescent="0.3">
      <c r="A98" t="s">
        <v>79</v>
      </c>
      <c r="B98" t="s">
        <v>327</v>
      </c>
      <c r="C98">
        <v>253</v>
      </c>
      <c r="D98">
        <v>128</v>
      </c>
      <c r="E98" s="5">
        <v>12403.0186735633</v>
      </c>
      <c r="F98" s="5">
        <v>117</v>
      </c>
      <c r="G98" s="5">
        <v>4794802.9394726399</v>
      </c>
      <c r="H98" s="5">
        <v>147</v>
      </c>
      <c r="I98" s="5">
        <v>136610.08509994199</v>
      </c>
      <c r="J98">
        <v>103</v>
      </c>
      <c r="K98">
        <v>141720</v>
      </c>
      <c r="L98">
        <v>97</v>
      </c>
      <c r="M98" s="14">
        <v>128245</v>
      </c>
      <c r="N98" s="8">
        <v>110</v>
      </c>
      <c r="O98">
        <v>127</v>
      </c>
    </row>
    <row r="99" spans="1:15" x14ac:dyDescent="0.3">
      <c r="A99" t="s">
        <v>23</v>
      </c>
      <c r="B99" t="s">
        <v>303</v>
      </c>
      <c r="C99">
        <v>176</v>
      </c>
      <c r="D99">
        <v>158</v>
      </c>
      <c r="E99" s="5">
        <v>21537.335921719201</v>
      </c>
      <c r="F99" s="5">
        <v>66</v>
      </c>
      <c r="G99" s="5">
        <v>5331844.4593530903</v>
      </c>
      <c r="H99" s="5">
        <v>138</v>
      </c>
      <c r="I99" s="5">
        <v>153824.196090515</v>
      </c>
      <c r="J99">
        <v>92</v>
      </c>
      <c r="K99">
        <v>141346</v>
      </c>
      <c r="L99">
        <v>98</v>
      </c>
      <c r="M99" s="14">
        <v>160447</v>
      </c>
      <c r="N99" s="8">
        <v>92</v>
      </c>
      <c r="O99">
        <v>101</v>
      </c>
    </row>
    <row r="100" spans="1:15" x14ac:dyDescent="0.3">
      <c r="A100" t="s">
        <v>63</v>
      </c>
      <c r="B100" t="s">
        <v>291</v>
      </c>
      <c r="C100">
        <v>15</v>
      </c>
      <c r="D100">
        <v>213</v>
      </c>
      <c r="E100" s="5">
        <v>18555.448664460899</v>
      </c>
      <c r="F100" s="5">
        <v>77</v>
      </c>
      <c r="G100" s="5">
        <v>9935332.4891360905</v>
      </c>
      <c r="H100" s="5">
        <v>83</v>
      </c>
      <c r="I100" s="5">
        <v>145642.737403523</v>
      </c>
      <c r="J100">
        <v>96</v>
      </c>
      <c r="K100">
        <v>139001</v>
      </c>
      <c r="L100">
        <v>99</v>
      </c>
      <c r="M100" s="14">
        <v>167428</v>
      </c>
      <c r="N100" s="8">
        <v>91</v>
      </c>
      <c r="O100">
        <v>88</v>
      </c>
    </row>
    <row r="101" spans="1:15" x14ac:dyDescent="0.3">
      <c r="A101" t="s">
        <v>201</v>
      </c>
      <c r="B101" t="s">
        <v>281</v>
      </c>
      <c r="C101">
        <v>1146</v>
      </c>
      <c r="D101">
        <v>43</v>
      </c>
      <c r="E101" s="5">
        <v>7719.4860975740603</v>
      </c>
      <c r="F101" s="5">
        <v>150</v>
      </c>
      <c r="G101" s="5">
        <v>14204957.6370789</v>
      </c>
      <c r="H101" s="5">
        <v>63</v>
      </c>
      <c r="I101" s="5">
        <v>123710.12877141099</v>
      </c>
      <c r="J101">
        <v>115</v>
      </c>
      <c r="K101">
        <v>137778</v>
      </c>
      <c r="L101">
        <v>100</v>
      </c>
      <c r="M101" s="14">
        <v>130044</v>
      </c>
      <c r="N101" s="8">
        <v>108</v>
      </c>
      <c r="O101">
        <v>77</v>
      </c>
    </row>
    <row r="102" spans="1:15" x14ac:dyDescent="0.3">
      <c r="A102" t="s">
        <v>207</v>
      </c>
      <c r="B102" t="s">
        <v>283</v>
      </c>
      <c r="C102">
        <v>1829</v>
      </c>
      <c r="D102">
        <v>30</v>
      </c>
      <c r="E102" s="5">
        <v>9223.1815589037997</v>
      </c>
      <c r="F102" s="5">
        <v>139</v>
      </c>
      <c r="G102" s="5">
        <v>16979280.9754133</v>
      </c>
      <c r="H102" s="5">
        <v>51</v>
      </c>
      <c r="I102" s="5">
        <v>107828.583414578</v>
      </c>
      <c r="J102">
        <v>132</v>
      </c>
      <c r="K102">
        <v>137651</v>
      </c>
      <c r="L102">
        <v>101</v>
      </c>
      <c r="M102" s="14">
        <v>89865</v>
      </c>
      <c r="N102" s="8">
        <v>142</v>
      </c>
      <c r="O102">
        <v>79</v>
      </c>
    </row>
    <row r="103" spans="1:15" x14ac:dyDescent="0.3">
      <c r="A103" t="s">
        <v>52</v>
      </c>
      <c r="B103" t="s">
        <v>329</v>
      </c>
      <c r="C103">
        <v>729</v>
      </c>
      <c r="D103">
        <v>59</v>
      </c>
      <c r="E103" s="5">
        <v>18144.8002173645</v>
      </c>
      <c r="F103" s="5">
        <v>79</v>
      </c>
      <c r="G103" s="5">
        <v>8630049.9748401195</v>
      </c>
      <c r="H103" s="5">
        <v>92</v>
      </c>
      <c r="I103" s="5">
        <v>132069.83442543101</v>
      </c>
      <c r="J103">
        <v>105</v>
      </c>
      <c r="K103">
        <v>134715</v>
      </c>
      <c r="L103">
        <v>102</v>
      </c>
      <c r="M103" s="14">
        <v>125927</v>
      </c>
      <c r="N103" s="8">
        <v>115</v>
      </c>
      <c r="O103">
        <v>132</v>
      </c>
    </row>
    <row r="104" spans="1:15" x14ac:dyDescent="0.3">
      <c r="A104" t="s">
        <v>57</v>
      </c>
      <c r="B104" t="s">
        <v>245</v>
      </c>
      <c r="C104">
        <v>1183</v>
      </c>
      <c r="D104">
        <v>41</v>
      </c>
      <c r="E104" s="5">
        <v>25116.823551665399</v>
      </c>
      <c r="F104" s="5">
        <v>56</v>
      </c>
      <c r="G104" s="5">
        <v>8264524.8678362397</v>
      </c>
      <c r="H104" s="5">
        <v>94</v>
      </c>
      <c r="I104" s="5">
        <v>129289.65912975201</v>
      </c>
      <c r="J104">
        <v>110</v>
      </c>
      <c r="K104">
        <v>132575</v>
      </c>
      <c r="L104">
        <v>103</v>
      </c>
      <c r="M104" s="14">
        <v>122953</v>
      </c>
      <c r="N104" s="8">
        <v>121</v>
      </c>
      <c r="O104">
        <v>33</v>
      </c>
    </row>
    <row r="105" spans="1:15" x14ac:dyDescent="0.3">
      <c r="A105" t="s">
        <v>102</v>
      </c>
      <c r="B105" t="s">
        <v>324</v>
      </c>
      <c r="C105">
        <v>231</v>
      </c>
      <c r="D105">
        <v>136</v>
      </c>
      <c r="E105" s="5">
        <v>10503.2656253079</v>
      </c>
      <c r="F105" s="5">
        <v>130</v>
      </c>
      <c r="G105" s="5">
        <v>3569769.1745805801</v>
      </c>
      <c r="H105" s="5">
        <v>169</v>
      </c>
      <c r="I105" s="5">
        <v>122862.120638479</v>
      </c>
      <c r="J105">
        <v>116</v>
      </c>
      <c r="K105">
        <v>132488</v>
      </c>
      <c r="L105">
        <v>104</v>
      </c>
      <c r="M105" s="14">
        <v>127493</v>
      </c>
      <c r="N105" s="8">
        <v>111</v>
      </c>
      <c r="O105">
        <v>125</v>
      </c>
    </row>
    <row r="106" spans="1:15" x14ac:dyDescent="0.3">
      <c r="A106" t="s">
        <v>20</v>
      </c>
      <c r="B106" t="s">
        <v>330</v>
      </c>
      <c r="C106">
        <v>105</v>
      </c>
      <c r="D106">
        <v>185</v>
      </c>
      <c r="E106" s="5">
        <v>19112.2829364957</v>
      </c>
      <c r="F106" s="5">
        <v>74</v>
      </c>
      <c r="G106" s="5">
        <v>3148070.30416709</v>
      </c>
      <c r="H106" s="5">
        <v>179</v>
      </c>
      <c r="I106" s="5">
        <v>167509.56206589501</v>
      </c>
      <c r="J106">
        <v>85</v>
      </c>
      <c r="K106">
        <v>132238</v>
      </c>
      <c r="L106">
        <v>105</v>
      </c>
      <c r="M106" s="14">
        <v>178441</v>
      </c>
      <c r="N106" s="8">
        <v>85</v>
      </c>
      <c r="O106">
        <v>134</v>
      </c>
    </row>
    <row r="107" spans="1:15" x14ac:dyDescent="0.3">
      <c r="A107" t="s">
        <v>123</v>
      </c>
      <c r="B107" t="s">
        <v>272</v>
      </c>
      <c r="C107">
        <v>404</v>
      </c>
      <c r="D107">
        <v>99</v>
      </c>
      <c r="E107" s="5">
        <v>12862.325560008299</v>
      </c>
      <c r="F107" s="5">
        <v>110</v>
      </c>
      <c r="G107" s="5">
        <v>6237431.9805994304</v>
      </c>
      <c r="H107" s="5">
        <v>118</v>
      </c>
      <c r="I107" s="5">
        <v>134066.840443241</v>
      </c>
      <c r="J107">
        <v>104</v>
      </c>
      <c r="K107">
        <v>132113</v>
      </c>
      <c r="L107">
        <v>106</v>
      </c>
      <c r="M107" s="14">
        <v>129550</v>
      </c>
      <c r="N107" s="8">
        <v>109</v>
      </c>
      <c r="O107">
        <v>68</v>
      </c>
    </row>
    <row r="108" spans="1:15" x14ac:dyDescent="0.3">
      <c r="A108" t="s">
        <v>91</v>
      </c>
      <c r="B108" t="s">
        <v>426</v>
      </c>
      <c r="C108">
        <v>112</v>
      </c>
      <c r="D108">
        <v>180</v>
      </c>
      <c r="E108" s="5">
        <v>10991.9459439537</v>
      </c>
      <c r="F108" s="5">
        <v>127</v>
      </c>
      <c r="G108" s="5">
        <v>5372404.10878052</v>
      </c>
      <c r="H108" s="5">
        <v>137</v>
      </c>
      <c r="I108" s="5">
        <v>122202.596618857</v>
      </c>
      <c r="J108">
        <v>118</v>
      </c>
      <c r="K108">
        <v>131528</v>
      </c>
      <c r="L108">
        <v>107</v>
      </c>
      <c r="M108" s="14">
        <v>124135</v>
      </c>
      <c r="N108" s="8">
        <v>117</v>
      </c>
      <c r="O108">
        <v>152</v>
      </c>
    </row>
    <row r="109" spans="1:15" x14ac:dyDescent="0.3">
      <c r="A109" t="s">
        <v>110</v>
      </c>
      <c r="B109" t="s">
        <v>358</v>
      </c>
      <c r="C109">
        <v>318</v>
      </c>
      <c r="D109">
        <v>110</v>
      </c>
      <c r="E109" s="5">
        <v>9384.3125707025101</v>
      </c>
      <c r="F109" s="5">
        <v>138</v>
      </c>
      <c r="G109" s="5">
        <v>9242375.0318771396</v>
      </c>
      <c r="H109" s="5">
        <v>88</v>
      </c>
      <c r="I109" s="5">
        <v>142417.526750455</v>
      </c>
      <c r="J109">
        <v>98</v>
      </c>
      <c r="K109">
        <v>130688</v>
      </c>
      <c r="L109">
        <v>108</v>
      </c>
      <c r="M109" s="14">
        <v>152940</v>
      </c>
      <c r="N109" s="8">
        <v>96</v>
      </c>
      <c r="O109">
        <v>168</v>
      </c>
    </row>
    <row r="110" spans="1:15" x14ac:dyDescent="0.3">
      <c r="A110" t="s">
        <v>202</v>
      </c>
      <c r="B110" t="s">
        <v>319</v>
      </c>
      <c r="C110">
        <v>1763</v>
      </c>
      <c r="D110">
        <v>32</v>
      </c>
      <c r="E110" s="5">
        <v>10665.8940872861</v>
      </c>
      <c r="F110" s="5">
        <v>129</v>
      </c>
      <c r="G110" s="5">
        <v>10411521.771924799</v>
      </c>
      <c r="H110" s="5">
        <v>81</v>
      </c>
      <c r="I110" s="5">
        <v>105498.546039416</v>
      </c>
      <c r="J110">
        <v>134</v>
      </c>
      <c r="K110">
        <v>130650</v>
      </c>
      <c r="L110">
        <v>109</v>
      </c>
      <c r="M110" s="14">
        <v>99784</v>
      </c>
      <c r="N110" s="8">
        <v>136</v>
      </c>
      <c r="O110">
        <v>119</v>
      </c>
    </row>
    <row r="111" spans="1:15" x14ac:dyDescent="0.3">
      <c r="A111" t="s">
        <v>46</v>
      </c>
      <c r="B111" t="s">
        <v>342</v>
      </c>
      <c r="C111">
        <v>1213</v>
      </c>
      <c r="D111">
        <v>40</v>
      </c>
      <c r="E111" s="5">
        <v>14889.8762731972</v>
      </c>
      <c r="F111" s="5">
        <v>101</v>
      </c>
      <c r="G111" s="5">
        <v>16304439.9433071</v>
      </c>
      <c r="H111" s="5">
        <v>55</v>
      </c>
      <c r="I111" s="5">
        <v>139725.86263061999</v>
      </c>
      <c r="J111">
        <v>102</v>
      </c>
      <c r="K111">
        <v>129678</v>
      </c>
      <c r="L111">
        <v>110</v>
      </c>
      <c r="M111" s="14">
        <v>153138</v>
      </c>
      <c r="N111" s="8">
        <v>95</v>
      </c>
      <c r="O111">
        <v>148</v>
      </c>
    </row>
    <row r="112" spans="1:15" x14ac:dyDescent="0.3">
      <c r="A112" t="s">
        <v>122</v>
      </c>
      <c r="B112" t="s">
        <v>425</v>
      </c>
      <c r="C112">
        <v>869</v>
      </c>
      <c r="D112">
        <v>52</v>
      </c>
      <c r="E112" s="5">
        <v>8982.2711376370007</v>
      </c>
      <c r="F112" s="5">
        <v>141</v>
      </c>
      <c r="G112" s="5">
        <v>10809486.6471911</v>
      </c>
      <c r="H112" s="5">
        <v>76</v>
      </c>
      <c r="I112" s="5">
        <v>112380.09620383399</v>
      </c>
      <c r="J112">
        <v>126</v>
      </c>
      <c r="K112">
        <v>129585</v>
      </c>
      <c r="L112">
        <v>111</v>
      </c>
      <c r="M112" s="14">
        <v>111001</v>
      </c>
      <c r="N112" s="8">
        <v>130</v>
      </c>
      <c r="O112">
        <v>131</v>
      </c>
    </row>
    <row r="113" spans="1:15" x14ac:dyDescent="0.3">
      <c r="A113" t="s">
        <v>209</v>
      </c>
      <c r="B113" t="s">
        <v>354</v>
      </c>
      <c r="C113">
        <v>832</v>
      </c>
      <c r="D113">
        <v>54</v>
      </c>
      <c r="E113" s="5">
        <v>8608.0284073640505</v>
      </c>
      <c r="F113" s="5">
        <v>145</v>
      </c>
      <c r="G113" s="5">
        <v>7805929.6528766798</v>
      </c>
      <c r="H113" s="5">
        <v>101</v>
      </c>
      <c r="I113" s="5">
        <v>106868.42695787799</v>
      </c>
      <c r="J113">
        <v>133</v>
      </c>
      <c r="K113">
        <v>128886</v>
      </c>
      <c r="L113">
        <v>112</v>
      </c>
      <c r="M113" s="14">
        <v>117611</v>
      </c>
      <c r="N113" s="8">
        <v>127</v>
      </c>
      <c r="O113">
        <v>119</v>
      </c>
    </row>
    <row r="114" spans="1:15" x14ac:dyDescent="0.3">
      <c r="A114" t="s">
        <v>177</v>
      </c>
      <c r="B114" t="s">
        <v>362</v>
      </c>
      <c r="C114">
        <v>106</v>
      </c>
      <c r="D114">
        <v>183</v>
      </c>
      <c r="E114" s="5">
        <v>5673.5267249421304</v>
      </c>
      <c r="F114" s="5">
        <v>166</v>
      </c>
      <c r="G114" s="5">
        <v>7250753.5670739803</v>
      </c>
      <c r="H114" s="5">
        <v>108</v>
      </c>
      <c r="I114" s="5">
        <v>118000.628771844</v>
      </c>
      <c r="J114">
        <v>120</v>
      </c>
      <c r="K114">
        <v>128673</v>
      </c>
      <c r="L114">
        <v>113</v>
      </c>
      <c r="M114" s="14">
        <v>115425</v>
      </c>
      <c r="N114" s="8">
        <v>128</v>
      </c>
      <c r="O114">
        <v>172</v>
      </c>
    </row>
    <row r="115" spans="1:15" x14ac:dyDescent="0.3">
      <c r="A115" t="s">
        <v>178</v>
      </c>
      <c r="B115" t="s">
        <v>344</v>
      </c>
      <c r="C115">
        <v>249</v>
      </c>
      <c r="D115">
        <v>129</v>
      </c>
      <c r="E115" s="5">
        <v>7368.2492955801999</v>
      </c>
      <c r="F115" s="5">
        <v>152</v>
      </c>
      <c r="G115" s="5">
        <v>5665983.52165455</v>
      </c>
      <c r="H115" s="5">
        <v>127</v>
      </c>
      <c r="I115" s="5">
        <v>143188.72284994801</v>
      </c>
      <c r="J115">
        <v>97</v>
      </c>
      <c r="K115">
        <v>128481</v>
      </c>
      <c r="L115">
        <v>114</v>
      </c>
      <c r="M115" s="14">
        <v>134607</v>
      </c>
      <c r="N115" s="8">
        <v>106</v>
      </c>
      <c r="O115">
        <v>151</v>
      </c>
    </row>
    <row r="116" spans="1:15" x14ac:dyDescent="0.3">
      <c r="A116" t="s">
        <v>104</v>
      </c>
      <c r="B116" t="s">
        <v>424</v>
      </c>
      <c r="C116">
        <v>201</v>
      </c>
      <c r="D116">
        <v>148</v>
      </c>
      <c r="E116" s="5">
        <v>10876.1020189561</v>
      </c>
      <c r="F116" s="5">
        <v>128</v>
      </c>
      <c r="G116" s="5">
        <v>4181422.2936155498</v>
      </c>
      <c r="H116" s="5">
        <v>156</v>
      </c>
      <c r="I116" s="5">
        <v>116937.277706746</v>
      </c>
      <c r="J116">
        <v>121</v>
      </c>
      <c r="K116">
        <v>128382</v>
      </c>
      <c r="L116">
        <v>115</v>
      </c>
      <c r="M116" s="14">
        <v>123082</v>
      </c>
      <c r="N116" s="8">
        <v>120</v>
      </c>
      <c r="O116">
        <v>159</v>
      </c>
    </row>
    <row r="117" spans="1:15" x14ac:dyDescent="0.3">
      <c r="A117" t="s">
        <v>19</v>
      </c>
      <c r="B117" t="s">
        <v>230</v>
      </c>
      <c r="C117">
        <v>233</v>
      </c>
      <c r="D117">
        <v>135</v>
      </c>
      <c r="E117" s="5">
        <v>17149.785852662499</v>
      </c>
      <c r="F117" s="5">
        <v>84</v>
      </c>
      <c r="G117" s="5">
        <v>2483922.44834742</v>
      </c>
      <c r="H117" s="5">
        <v>191</v>
      </c>
      <c r="I117" s="5">
        <v>131153.28637483899</v>
      </c>
      <c r="J117">
        <v>108</v>
      </c>
      <c r="K117">
        <v>128235</v>
      </c>
      <c r="L117">
        <v>116</v>
      </c>
      <c r="M117" s="14">
        <v>137415</v>
      </c>
      <c r="N117" s="8">
        <v>104</v>
      </c>
      <c r="O117">
        <v>174</v>
      </c>
    </row>
    <row r="118" spans="1:15" x14ac:dyDescent="0.3">
      <c r="A118" t="s">
        <v>109</v>
      </c>
      <c r="B118" t="s">
        <v>318</v>
      </c>
      <c r="C118">
        <v>754</v>
      </c>
      <c r="D118">
        <v>58</v>
      </c>
      <c r="E118" s="5">
        <v>15722.4047392392</v>
      </c>
      <c r="F118" s="5">
        <v>94</v>
      </c>
      <c r="G118" s="5">
        <v>8706613.3138203993</v>
      </c>
      <c r="H118" s="5">
        <v>91</v>
      </c>
      <c r="I118" s="5">
        <v>101511.64121129501</v>
      </c>
      <c r="J118">
        <v>136</v>
      </c>
      <c r="K118">
        <v>127926</v>
      </c>
      <c r="L118">
        <v>117</v>
      </c>
      <c r="M118" s="14">
        <v>119987</v>
      </c>
      <c r="N118" s="8">
        <v>126</v>
      </c>
      <c r="O118">
        <v>118</v>
      </c>
    </row>
    <row r="119" spans="1:15" x14ac:dyDescent="0.3">
      <c r="A119" t="s">
        <v>45</v>
      </c>
      <c r="B119" t="s">
        <v>367</v>
      </c>
      <c r="C119">
        <v>458</v>
      </c>
      <c r="D119">
        <v>87</v>
      </c>
      <c r="E119" s="5">
        <v>15681.593253647599</v>
      </c>
      <c r="F119" s="5">
        <v>95</v>
      </c>
      <c r="G119" s="5">
        <v>6945509.4333563196</v>
      </c>
      <c r="H119" s="5">
        <v>111</v>
      </c>
      <c r="I119" s="5">
        <v>114738.06305091</v>
      </c>
      <c r="J119">
        <v>124</v>
      </c>
      <c r="K119">
        <v>127765</v>
      </c>
      <c r="L119">
        <v>118</v>
      </c>
      <c r="M119" s="14">
        <v>126193</v>
      </c>
      <c r="N119" s="8">
        <v>114</v>
      </c>
      <c r="O119">
        <v>178</v>
      </c>
    </row>
    <row r="120" spans="1:15" x14ac:dyDescent="0.3">
      <c r="A120" t="s">
        <v>18</v>
      </c>
      <c r="B120" t="s">
        <v>355</v>
      </c>
      <c r="C120">
        <v>50</v>
      </c>
      <c r="D120">
        <v>207</v>
      </c>
      <c r="E120" s="5">
        <v>19450.596412378702</v>
      </c>
      <c r="F120" s="5">
        <v>71</v>
      </c>
      <c r="G120" s="5">
        <v>3685378.7820457998</v>
      </c>
      <c r="H120" s="5">
        <v>165</v>
      </c>
      <c r="I120" s="5">
        <v>158984.25757466001</v>
      </c>
      <c r="J120">
        <v>88</v>
      </c>
      <c r="K120">
        <v>127377</v>
      </c>
      <c r="L120">
        <v>119</v>
      </c>
      <c r="M120" s="14">
        <v>171735</v>
      </c>
      <c r="N120" s="8">
        <v>87</v>
      </c>
      <c r="O120">
        <v>165</v>
      </c>
    </row>
    <row r="121" spans="1:15" x14ac:dyDescent="0.3">
      <c r="A121" t="s">
        <v>115</v>
      </c>
      <c r="B121" t="s">
        <v>320</v>
      </c>
      <c r="C121">
        <v>102</v>
      </c>
      <c r="D121">
        <v>186</v>
      </c>
      <c r="E121" s="5">
        <v>12630.4314189912</v>
      </c>
      <c r="F121" s="5">
        <v>113</v>
      </c>
      <c r="G121" s="5">
        <v>12853987.4483613</v>
      </c>
      <c r="H121" s="5">
        <v>66</v>
      </c>
      <c r="I121" s="5">
        <v>131840.99817813901</v>
      </c>
      <c r="J121">
        <v>106</v>
      </c>
      <c r="K121">
        <v>126890</v>
      </c>
      <c r="L121">
        <v>120</v>
      </c>
      <c r="M121" s="14">
        <v>125646</v>
      </c>
      <c r="N121" s="8">
        <v>116</v>
      </c>
      <c r="O121">
        <v>120</v>
      </c>
    </row>
    <row r="122" spans="1:15" x14ac:dyDescent="0.3">
      <c r="A122" t="s">
        <v>168</v>
      </c>
      <c r="B122" t="s">
        <v>299</v>
      </c>
      <c r="C122">
        <v>76</v>
      </c>
      <c r="D122">
        <v>199</v>
      </c>
      <c r="E122" s="5">
        <v>4097.7024740743</v>
      </c>
      <c r="F122" s="5">
        <v>186</v>
      </c>
      <c r="G122" s="5">
        <v>6037443.0331084896</v>
      </c>
      <c r="H122" s="5">
        <v>122</v>
      </c>
      <c r="I122" s="5">
        <v>82761.974102700595</v>
      </c>
      <c r="J122">
        <v>148</v>
      </c>
      <c r="K122">
        <v>125381</v>
      </c>
      <c r="L122">
        <v>121</v>
      </c>
      <c r="M122" s="14">
        <v>89609</v>
      </c>
      <c r="N122" s="8">
        <v>144</v>
      </c>
      <c r="O122">
        <v>96</v>
      </c>
    </row>
    <row r="123" spans="1:15" x14ac:dyDescent="0.3">
      <c r="A123" t="s">
        <v>163</v>
      </c>
      <c r="B123" t="s">
        <v>423</v>
      </c>
      <c r="C123">
        <v>1018</v>
      </c>
      <c r="D123">
        <v>48</v>
      </c>
      <c r="E123" s="5">
        <v>8513.8317835916205</v>
      </c>
      <c r="F123" s="5">
        <v>146</v>
      </c>
      <c r="G123" s="5">
        <v>16570993.9042805</v>
      </c>
      <c r="H123" s="5">
        <v>53</v>
      </c>
      <c r="I123" s="5">
        <v>124573.76733300999</v>
      </c>
      <c r="J123">
        <v>112</v>
      </c>
      <c r="K123">
        <v>125209</v>
      </c>
      <c r="L123">
        <v>122</v>
      </c>
      <c r="M123" s="14">
        <v>108456</v>
      </c>
      <c r="N123" s="8">
        <v>132</v>
      </c>
      <c r="O123">
        <v>150</v>
      </c>
    </row>
    <row r="124" spans="1:15" x14ac:dyDescent="0.3">
      <c r="A124" t="s">
        <v>119</v>
      </c>
      <c r="B124" t="s">
        <v>313</v>
      </c>
      <c r="C124">
        <v>688</v>
      </c>
      <c r="D124">
        <v>66</v>
      </c>
      <c r="E124" s="5">
        <v>15670.914205109701</v>
      </c>
      <c r="F124" s="5">
        <v>96</v>
      </c>
      <c r="G124" s="5">
        <v>16335879.728902301</v>
      </c>
      <c r="H124" s="5">
        <v>54</v>
      </c>
      <c r="I124" s="5">
        <v>157769.51181203601</v>
      </c>
      <c r="J124">
        <v>90</v>
      </c>
      <c r="K124">
        <v>125028</v>
      </c>
      <c r="L124">
        <v>123</v>
      </c>
      <c r="M124" s="14">
        <v>151197</v>
      </c>
      <c r="N124" s="8">
        <v>100</v>
      </c>
      <c r="O124">
        <v>112</v>
      </c>
    </row>
    <row r="125" spans="1:15" x14ac:dyDescent="0.3">
      <c r="A125" t="s">
        <v>132</v>
      </c>
      <c r="B125" t="s">
        <v>263</v>
      </c>
      <c r="C125">
        <v>555</v>
      </c>
      <c r="D125">
        <v>80</v>
      </c>
      <c r="E125" s="5">
        <v>13289.545980962601</v>
      </c>
      <c r="F125" s="5">
        <v>108</v>
      </c>
      <c r="G125" s="5">
        <v>17049818.6787159</v>
      </c>
      <c r="H125" s="5">
        <v>50</v>
      </c>
      <c r="I125" s="5">
        <v>125007.19887232799</v>
      </c>
      <c r="J125">
        <v>111</v>
      </c>
      <c r="K125">
        <v>119637</v>
      </c>
      <c r="L125">
        <v>124</v>
      </c>
      <c r="M125" s="14">
        <v>143667</v>
      </c>
      <c r="N125" s="8">
        <v>103</v>
      </c>
      <c r="O125">
        <v>56</v>
      </c>
    </row>
    <row r="126" spans="1:15" x14ac:dyDescent="0.3">
      <c r="A126" t="s">
        <v>66</v>
      </c>
      <c r="B126" t="s">
        <v>277</v>
      </c>
      <c r="C126">
        <v>313</v>
      </c>
      <c r="D126">
        <v>111</v>
      </c>
      <c r="E126" s="5">
        <v>11093.9244287776</v>
      </c>
      <c r="F126" s="5">
        <v>126</v>
      </c>
      <c r="G126" s="5">
        <v>5959529.3285639901</v>
      </c>
      <c r="H126" s="5">
        <v>123</v>
      </c>
      <c r="I126" s="5">
        <v>115771.63270536999</v>
      </c>
      <c r="J126">
        <v>123</v>
      </c>
      <c r="K126">
        <v>118217</v>
      </c>
      <c r="L126">
        <v>125</v>
      </c>
      <c r="M126" s="14">
        <v>130498</v>
      </c>
      <c r="N126" s="8">
        <v>107</v>
      </c>
      <c r="O126">
        <v>73</v>
      </c>
    </row>
    <row r="127" spans="1:15" x14ac:dyDescent="0.3">
      <c r="A127" t="s">
        <v>169</v>
      </c>
      <c r="B127" t="s">
        <v>353</v>
      </c>
      <c r="C127">
        <v>555</v>
      </c>
      <c r="D127">
        <v>81</v>
      </c>
      <c r="E127" s="5">
        <v>13636.627467288499</v>
      </c>
      <c r="F127" s="5">
        <v>107</v>
      </c>
      <c r="G127" s="5">
        <v>6946039.5267399</v>
      </c>
      <c r="H127" s="5">
        <v>110</v>
      </c>
      <c r="I127" s="5">
        <v>115850.428945772</v>
      </c>
      <c r="J127">
        <v>122</v>
      </c>
      <c r="K127">
        <v>117398</v>
      </c>
      <c r="L127">
        <v>126</v>
      </c>
      <c r="M127" s="14">
        <v>56007</v>
      </c>
      <c r="N127" s="8">
        <v>174</v>
      </c>
      <c r="O127">
        <v>163</v>
      </c>
    </row>
    <row r="128" spans="1:15" x14ac:dyDescent="0.3">
      <c r="A128" t="s">
        <v>64</v>
      </c>
      <c r="B128" t="s">
        <v>422</v>
      </c>
      <c r="C128">
        <v>121</v>
      </c>
      <c r="D128">
        <v>176</v>
      </c>
      <c r="E128" s="5">
        <v>8838.0265157887497</v>
      </c>
      <c r="F128" s="5">
        <v>142</v>
      </c>
      <c r="G128" s="5">
        <v>2476299.4433403802</v>
      </c>
      <c r="H128" s="5">
        <v>192</v>
      </c>
      <c r="I128" s="5">
        <v>109733.6498656</v>
      </c>
      <c r="J128">
        <v>131</v>
      </c>
      <c r="K128">
        <v>115624</v>
      </c>
      <c r="L128">
        <v>127</v>
      </c>
      <c r="M128" s="14">
        <v>122918</v>
      </c>
      <c r="N128" s="8">
        <v>122</v>
      </c>
      <c r="O128">
        <v>100</v>
      </c>
    </row>
    <row r="129" spans="1:18" x14ac:dyDescent="0.3">
      <c r="A129" t="s">
        <v>131</v>
      </c>
      <c r="B129" t="s">
        <v>332</v>
      </c>
      <c r="C129">
        <v>254</v>
      </c>
      <c r="D129">
        <v>127</v>
      </c>
      <c r="E129" s="5">
        <v>8236.2772620996493</v>
      </c>
      <c r="F129" s="5">
        <v>147</v>
      </c>
      <c r="G129" s="5">
        <v>7470615.5657102698</v>
      </c>
      <c r="H129" s="5">
        <v>104</v>
      </c>
      <c r="I129" s="5">
        <v>86532.815825428304</v>
      </c>
      <c r="J129">
        <v>144</v>
      </c>
      <c r="K129">
        <v>115288</v>
      </c>
      <c r="L129">
        <v>128</v>
      </c>
      <c r="M129" s="14">
        <v>89616</v>
      </c>
      <c r="N129" s="8">
        <v>143</v>
      </c>
      <c r="O129">
        <v>136</v>
      </c>
    </row>
    <row r="130" spans="1:18" x14ac:dyDescent="0.3">
      <c r="A130" t="s">
        <v>14</v>
      </c>
      <c r="B130" t="s">
        <v>368</v>
      </c>
      <c r="C130">
        <v>215</v>
      </c>
      <c r="D130">
        <v>140</v>
      </c>
      <c r="E130" s="5">
        <v>17269.346573912899</v>
      </c>
      <c r="F130" s="5">
        <v>82</v>
      </c>
      <c r="G130" s="5">
        <v>5480321.3235893697</v>
      </c>
      <c r="H130" s="5">
        <v>135</v>
      </c>
      <c r="I130" s="5">
        <v>101688.11355333999</v>
      </c>
      <c r="J130">
        <v>135</v>
      </c>
      <c r="K130">
        <v>115131</v>
      </c>
      <c r="L130">
        <v>129</v>
      </c>
      <c r="M130" s="14">
        <v>123197</v>
      </c>
      <c r="N130" s="8">
        <v>118</v>
      </c>
      <c r="O130">
        <v>179</v>
      </c>
    </row>
    <row r="131" spans="1:18" x14ac:dyDescent="0.3">
      <c r="A131" t="s">
        <v>186</v>
      </c>
      <c r="B131" t="s">
        <v>421</v>
      </c>
      <c r="C131">
        <v>114</v>
      </c>
      <c r="D131">
        <v>179</v>
      </c>
      <c r="E131" s="5">
        <v>4967.9391270324804</v>
      </c>
      <c r="F131" s="5">
        <v>173</v>
      </c>
      <c r="G131" s="5">
        <v>5077700.7888583904</v>
      </c>
      <c r="H131" s="5">
        <v>142</v>
      </c>
      <c r="I131" s="5">
        <v>119601.26940534799</v>
      </c>
      <c r="J131">
        <v>119</v>
      </c>
      <c r="K131">
        <v>112001</v>
      </c>
      <c r="L131">
        <v>130</v>
      </c>
      <c r="M131" s="14">
        <v>109417</v>
      </c>
      <c r="N131" s="8">
        <v>131</v>
      </c>
      <c r="O131">
        <v>141</v>
      </c>
    </row>
    <row r="132" spans="1:18" x14ac:dyDescent="0.3">
      <c r="A132" t="s">
        <v>56</v>
      </c>
      <c r="B132" t="s">
        <v>234</v>
      </c>
      <c r="C132">
        <v>2175</v>
      </c>
      <c r="D132">
        <v>27</v>
      </c>
      <c r="E132" s="5">
        <v>18452.9384672372</v>
      </c>
      <c r="F132" s="5">
        <v>78</v>
      </c>
      <c r="G132" s="5">
        <v>12553789.629894299</v>
      </c>
      <c r="H132" s="5">
        <v>69</v>
      </c>
      <c r="I132" s="5">
        <v>123790.816708007</v>
      </c>
      <c r="J132">
        <v>114</v>
      </c>
      <c r="K132">
        <v>111959</v>
      </c>
      <c r="L132">
        <v>131</v>
      </c>
      <c r="M132" s="14">
        <v>127155</v>
      </c>
      <c r="N132" s="8">
        <v>112</v>
      </c>
      <c r="O132">
        <v>17</v>
      </c>
    </row>
    <row r="133" spans="1:18" x14ac:dyDescent="0.3">
      <c r="A133" t="s">
        <v>100</v>
      </c>
      <c r="B133" t="s">
        <v>296</v>
      </c>
      <c r="C133">
        <v>116</v>
      </c>
      <c r="D133">
        <v>178</v>
      </c>
      <c r="E133" s="5">
        <v>7509.64941187771</v>
      </c>
      <c r="F133" s="5">
        <v>151</v>
      </c>
      <c r="G133" s="5">
        <v>2223135.1951044402</v>
      </c>
      <c r="H133" s="5">
        <v>196</v>
      </c>
      <c r="I133" s="5">
        <v>87482.724540916504</v>
      </c>
      <c r="J133">
        <v>143</v>
      </c>
      <c r="K133">
        <v>110924</v>
      </c>
      <c r="L133">
        <v>132</v>
      </c>
      <c r="M133" s="14">
        <v>98260</v>
      </c>
      <c r="N133" s="8">
        <v>138</v>
      </c>
      <c r="O133">
        <v>92</v>
      </c>
    </row>
    <row r="134" spans="1:18" x14ac:dyDescent="0.3">
      <c r="A134" t="s">
        <v>141</v>
      </c>
      <c r="B134" t="s">
        <v>284</v>
      </c>
      <c r="C134">
        <v>664</v>
      </c>
      <c r="D134">
        <v>69</v>
      </c>
      <c r="E134" s="5">
        <v>15297.9978996646</v>
      </c>
      <c r="F134" s="5">
        <v>100</v>
      </c>
      <c r="G134" s="5">
        <v>15712222.3142887</v>
      </c>
      <c r="H134" s="5">
        <v>58</v>
      </c>
      <c r="I134" s="5">
        <v>110614.09210727</v>
      </c>
      <c r="J134">
        <v>129</v>
      </c>
      <c r="K134">
        <v>109179</v>
      </c>
      <c r="L134">
        <v>133</v>
      </c>
      <c r="M134" s="14">
        <v>111844</v>
      </c>
      <c r="N134" s="8">
        <v>129</v>
      </c>
      <c r="O134">
        <v>80</v>
      </c>
    </row>
    <row r="135" spans="1:18" x14ac:dyDescent="0.3">
      <c r="A135" t="s">
        <v>96</v>
      </c>
      <c r="B135" t="s">
        <v>286</v>
      </c>
      <c r="C135">
        <v>40</v>
      </c>
      <c r="D135">
        <v>210</v>
      </c>
      <c r="E135" s="5">
        <v>8647.3839463629502</v>
      </c>
      <c r="F135" s="5">
        <v>144</v>
      </c>
      <c r="G135" s="5">
        <v>2152403.3297037398</v>
      </c>
      <c r="H135" s="5">
        <v>198</v>
      </c>
      <c r="I135" s="5">
        <v>110478.600280978</v>
      </c>
      <c r="J135">
        <v>130</v>
      </c>
      <c r="K135">
        <v>108681</v>
      </c>
      <c r="L135">
        <v>134</v>
      </c>
      <c r="M135" s="14">
        <v>126494</v>
      </c>
      <c r="N135" s="8">
        <v>113</v>
      </c>
      <c r="O135">
        <v>83</v>
      </c>
      <c r="Q135" s="1"/>
      <c r="R135" s="8"/>
    </row>
    <row r="136" spans="1:18" x14ac:dyDescent="0.3">
      <c r="A136" t="s">
        <v>135</v>
      </c>
      <c r="B136" t="s">
        <v>239</v>
      </c>
      <c r="C136">
        <v>672</v>
      </c>
      <c r="D136">
        <v>67</v>
      </c>
      <c r="E136" s="5">
        <v>11830.886226558699</v>
      </c>
      <c r="F136" s="5">
        <v>123</v>
      </c>
      <c r="G136" s="5">
        <v>14554401.3596003</v>
      </c>
      <c r="H136" s="5">
        <v>61</v>
      </c>
      <c r="I136" s="5">
        <v>91078.271363865002</v>
      </c>
      <c r="J136">
        <v>139</v>
      </c>
      <c r="K136">
        <v>106138</v>
      </c>
      <c r="L136">
        <v>135</v>
      </c>
      <c r="M136" s="14">
        <v>87522</v>
      </c>
      <c r="N136" s="8">
        <v>145</v>
      </c>
      <c r="O136">
        <v>25</v>
      </c>
    </row>
    <row r="137" spans="1:18" x14ac:dyDescent="0.3">
      <c r="A137" t="s">
        <v>9</v>
      </c>
      <c r="B137" t="s">
        <v>288</v>
      </c>
      <c r="C137">
        <v>1520</v>
      </c>
      <c r="D137">
        <v>34</v>
      </c>
      <c r="E137" s="5">
        <v>16489.028784078801</v>
      </c>
      <c r="F137" s="5">
        <v>89</v>
      </c>
      <c r="G137" s="5">
        <v>16124486.1674513</v>
      </c>
      <c r="H137" s="5">
        <v>56</v>
      </c>
      <c r="I137" s="5">
        <v>129998.564771894</v>
      </c>
      <c r="J137">
        <v>109</v>
      </c>
      <c r="K137">
        <v>104803</v>
      </c>
      <c r="L137">
        <v>136</v>
      </c>
      <c r="M137" s="14">
        <v>49327</v>
      </c>
      <c r="N137" s="8">
        <v>182</v>
      </c>
      <c r="O137">
        <v>85</v>
      </c>
    </row>
    <row r="138" spans="1:18" x14ac:dyDescent="0.3">
      <c r="A138" t="s">
        <v>67</v>
      </c>
      <c r="B138" t="s">
        <v>304</v>
      </c>
      <c r="C138">
        <v>1789</v>
      </c>
      <c r="D138">
        <v>31</v>
      </c>
      <c r="E138" s="5">
        <v>14466.192380914899</v>
      </c>
      <c r="F138" s="5">
        <v>104</v>
      </c>
      <c r="G138" s="5">
        <v>14821544.465951901</v>
      </c>
      <c r="H138" s="5">
        <v>60</v>
      </c>
      <c r="I138" s="5">
        <v>122466.041541236</v>
      </c>
      <c r="J138">
        <v>117</v>
      </c>
      <c r="K138">
        <v>104468</v>
      </c>
      <c r="L138">
        <v>137</v>
      </c>
      <c r="M138" s="14">
        <v>122564</v>
      </c>
      <c r="N138" s="8">
        <v>123</v>
      </c>
      <c r="O138">
        <v>102</v>
      </c>
    </row>
    <row r="139" spans="1:18" x14ac:dyDescent="0.3">
      <c r="A139" t="s">
        <v>25</v>
      </c>
      <c r="B139" t="s">
        <v>420</v>
      </c>
      <c r="C139">
        <v>321</v>
      </c>
      <c r="D139">
        <v>107</v>
      </c>
      <c r="E139" s="5">
        <v>12590.791069555</v>
      </c>
      <c r="F139" s="5">
        <v>114</v>
      </c>
      <c r="G139" s="5">
        <v>6649775.0223695198</v>
      </c>
      <c r="H139" s="5">
        <v>113</v>
      </c>
      <c r="I139" s="5">
        <v>93742.119603590996</v>
      </c>
      <c r="J139">
        <v>137</v>
      </c>
      <c r="K139">
        <v>103472</v>
      </c>
      <c r="L139">
        <v>138</v>
      </c>
      <c r="M139" s="14">
        <v>96433</v>
      </c>
      <c r="N139" s="8">
        <v>139</v>
      </c>
      <c r="O139">
        <v>188</v>
      </c>
    </row>
    <row r="140" spans="1:18" x14ac:dyDescent="0.3">
      <c r="A140" t="s">
        <v>196</v>
      </c>
      <c r="B140" t="s">
        <v>326</v>
      </c>
      <c r="C140">
        <v>824</v>
      </c>
      <c r="D140">
        <v>55</v>
      </c>
      <c r="E140" s="5">
        <v>5856.73140464678</v>
      </c>
      <c r="F140" s="5">
        <v>164</v>
      </c>
      <c r="G140" s="5">
        <v>10444298.967537001</v>
      </c>
      <c r="H140" s="5">
        <v>79</v>
      </c>
      <c r="I140" s="5">
        <v>140436.39873108701</v>
      </c>
      <c r="J140">
        <v>101</v>
      </c>
      <c r="K140">
        <v>102086</v>
      </c>
      <c r="L140">
        <v>139</v>
      </c>
      <c r="M140" s="14">
        <v>152633</v>
      </c>
      <c r="N140" s="8">
        <v>97</v>
      </c>
      <c r="O140">
        <v>127</v>
      </c>
    </row>
    <row r="141" spans="1:18" x14ac:dyDescent="0.3">
      <c r="A141" t="s">
        <v>76</v>
      </c>
      <c r="B141" t="s">
        <v>334</v>
      </c>
      <c r="C141">
        <v>350</v>
      </c>
      <c r="D141">
        <v>105</v>
      </c>
      <c r="E141" s="5">
        <v>10254.6335212097</v>
      </c>
      <c r="F141" s="5">
        <v>131</v>
      </c>
      <c r="G141" s="5">
        <v>6355175.2321665697</v>
      </c>
      <c r="H141" s="5">
        <v>116</v>
      </c>
      <c r="I141" s="5">
        <v>83012.959925856805</v>
      </c>
      <c r="J141">
        <v>147</v>
      </c>
      <c r="K141">
        <v>99645</v>
      </c>
      <c r="L141">
        <v>140</v>
      </c>
      <c r="M141" s="14">
        <v>72521</v>
      </c>
      <c r="N141" s="8">
        <v>157</v>
      </c>
      <c r="O141">
        <v>138</v>
      </c>
    </row>
    <row r="142" spans="1:18" x14ac:dyDescent="0.3">
      <c r="A142" t="s">
        <v>95</v>
      </c>
      <c r="B142" t="s">
        <v>328</v>
      </c>
      <c r="C142">
        <v>99</v>
      </c>
      <c r="D142">
        <v>187</v>
      </c>
      <c r="E142" s="5">
        <v>8756.3889272530796</v>
      </c>
      <c r="F142" s="5">
        <v>143</v>
      </c>
      <c r="G142" s="5">
        <v>4578675.6620536</v>
      </c>
      <c r="H142" s="5">
        <v>152</v>
      </c>
      <c r="I142" s="5">
        <v>79743.533219220699</v>
      </c>
      <c r="J142">
        <v>150</v>
      </c>
      <c r="K142">
        <v>99218</v>
      </c>
      <c r="L142">
        <v>141</v>
      </c>
      <c r="M142" s="14">
        <v>86261</v>
      </c>
      <c r="N142" s="8">
        <v>146</v>
      </c>
      <c r="O142">
        <v>130</v>
      </c>
    </row>
    <row r="143" spans="1:18" x14ac:dyDescent="0.3">
      <c r="A143" t="s">
        <v>4</v>
      </c>
      <c r="B143" t="s">
        <v>419</v>
      </c>
      <c r="C143">
        <v>408</v>
      </c>
      <c r="D143">
        <v>97</v>
      </c>
      <c r="E143" s="5">
        <v>13929.0132257265</v>
      </c>
      <c r="F143" s="5">
        <v>105</v>
      </c>
      <c r="G143" s="5">
        <v>6049855.4916368304</v>
      </c>
      <c r="H143" s="5">
        <v>121</v>
      </c>
      <c r="I143" s="5">
        <v>90011.268225047897</v>
      </c>
      <c r="J143">
        <v>141</v>
      </c>
      <c r="K143">
        <v>99215</v>
      </c>
      <c r="L143">
        <v>142</v>
      </c>
      <c r="M143" s="14">
        <v>90383</v>
      </c>
      <c r="N143" s="8">
        <v>141</v>
      </c>
      <c r="O143">
        <v>121</v>
      </c>
    </row>
    <row r="144" spans="1:18" x14ac:dyDescent="0.3">
      <c r="A144" t="s">
        <v>83</v>
      </c>
      <c r="B144" t="s">
        <v>370</v>
      </c>
      <c r="C144">
        <v>127</v>
      </c>
      <c r="D144">
        <v>173</v>
      </c>
      <c r="E144" s="5">
        <v>9936.1867422813102</v>
      </c>
      <c r="F144" s="5">
        <v>133</v>
      </c>
      <c r="G144" s="5">
        <v>2682887.5610015802</v>
      </c>
      <c r="H144" s="5">
        <v>188</v>
      </c>
      <c r="I144" s="5">
        <v>89762.787071037194</v>
      </c>
      <c r="J144">
        <v>142</v>
      </c>
      <c r="K144">
        <v>96696</v>
      </c>
      <c r="L144">
        <v>143</v>
      </c>
      <c r="M144" s="14">
        <v>98872</v>
      </c>
      <c r="N144" s="8">
        <v>137</v>
      </c>
      <c r="O144">
        <v>181</v>
      </c>
    </row>
    <row r="145" spans="1:15" x14ac:dyDescent="0.3">
      <c r="A145" t="s">
        <v>6</v>
      </c>
      <c r="B145" t="s">
        <v>378</v>
      </c>
      <c r="C145">
        <v>445</v>
      </c>
      <c r="D145">
        <v>91</v>
      </c>
      <c r="E145" s="5">
        <v>17085.226333443799</v>
      </c>
      <c r="F145" s="5">
        <v>85</v>
      </c>
      <c r="G145" s="5">
        <v>7946831.8168568304</v>
      </c>
      <c r="H145" s="5">
        <v>99</v>
      </c>
      <c r="I145" s="5">
        <v>92089.920918976306</v>
      </c>
      <c r="J145">
        <v>138</v>
      </c>
      <c r="K145">
        <v>96367</v>
      </c>
      <c r="L145">
        <v>144</v>
      </c>
      <c r="M145" s="14">
        <v>104370</v>
      </c>
      <c r="N145" s="8">
        <v>134</v>
      </c>
      <c r="O145">
        <v>190</v>
      </c>
    </row>
    <row r="146" spans="1:15" x14ac:dyDescent="0.3">
      <c r="A146" t="s">
        <v>211</v>
      </c>
      <c r="B146" t="s">
        <v>341</v>
      </c>
      <c r="C146">
        <v>1166</v>
      </c>
      <c r="D146">
        <v>42</v>
      </c>
      <c r="E146" s="5">
        <v>9166.2055725475693</v>
      </c>
      <c r="F146" s="5">
        <v>140</v>
      </c>
      <c r="G146" s="5">
        <v>7155769.9667929299</v>
      </c>
      <c r="H146" s="5">
        <v>109</v>
      </c>
      <c r="I146" s="5">
        <v>84688.414265319894</v>
      </c>
      <c r="J146">
        <v>145</v>
      </c>
      <c r="K146">
        <v>94350</v>
      </c>
      <c r="L146">
        <v>145</v>
      </c>
      <c r="M146" s="14">
        <v>79457</v>
      </c>
      <c r="N146" s="8">
        <v>151</v>
      </c>
      <c r="O146">
        <v>147</v>
      </c>
    </row>
    <row r="147" spans="1:15" x14ac:dyDescent="0.3">
      <c r="A147" t="s">
        <v>200</v>
      </c>
      <c r="B147" t="s">
        <v>310</v>
      </c>
      <c r="C147">
        <v>1036</v>
      </c>
      <c r="D147">
        <v>46</v>
      </c>
      <c r="E147" s="5">
        <v>5860.0915520655499</v>
      </c>
      <c r="F147" s="5">
        <v>163</v>
      </c>
      <c r="G147" s="5">
        <v>9367810.5307894405</v>
      </c>
      <c r="H147" s="5">
        <v>87</v>
      </c>
      <c r="I147" s="5">
        <v>111427.637835827</v>
      </c>
      <c r="J147">
        <v>127</v>
      </c>
      <c r="K147">
        <v>93344</v>
      </c>
      <c r="L147">
        <v>146</v>
      </c>
      <c r="M147" s="14">
        <v>122111</v>
      </c>
      <c r="N147" s="8">
        <v>124</v>
      </c>
      <c r="O147">
        <v>109</v>
      </c>
    </row>
    <row r="148" spans="1:15" x14ac:dyDescent="0.3">
      <c r="A148" t="s">
        <v>44</v>
      </c>
      <c r="B148" t="s">
        <v>321</v>
      </c>
      <c r="C148">
        <v>446</v>
      </c>
      <c r="D148">
        <v>90</v>
      </c>
      <c r="E148" s="5">
        <v>11406.5354853384</v>
      </c>
      <c r="F148" s="5">
        <v>125</v>
      </c>
      <c r="G148" s="5">
        <v>4952426.5223559598</v>
      </c>
      <c r="H148" s="5">
        <v>143</v>
      </c>
      <c r="I148" s="5">
        <v>76442.243293481995</v>
      </c>
      <c r="J148">
        <v>153</v>
      </c>
      <c r="K148">
        <v>90462</v>
      </c>
      <c r="L148">
        <v>147</v>
      </c>
      <c r="M148" s="14">
        <v>90424</v>
      </c>
      <c r="N148" s="8">
        <v>140</v>
      </c>
      <c r="O148">
        <v>121</v>
      </c>
    </row>
    <row r="149" spans="1:15" x14ac:dyDescent="0.3">
      <c r="A149" t="s">
        <v>188</v>
      </c>
      <c r="B149" t="s">
        <v>363</v>
      </c>
      <c r="C149">
        <v>262</v>
      </c>
      <c r="D149">
        <v>126</v>
      </c>
      <c r="E149" s="5">
        <v>6210.3501964079296</v>
      </c>
      <c r="F149" s="5">
        <v>158</v>
      </c>
      <c r="G149" s="5">
        <v>6642494.3665372003</v>
      </c>
      <c r="H149" s="5">
        <v>114</v>
      </c>
      <c r="I149" s="5">
        <v>90812.397143009803</v>
      </c>
      <c r="J149">
        <v>140</v>
      </c>
      <c r="K149">
        <v>90174</v>
      </c>
      <c r="L149">
        <v>148</v>
      </c>
      <c r="M149" s="14">
        <v>86141</v>
      </c>
      <c r="N149" s="8">
        <v>147</v>
      </c>
      <c r="O149">
        <v>173</v>
      </c>
    </row>
    <row r="150" spans="1:15" x14ac:dyDescent="0.3">
      <c r="A150" t="s">
        <v>7</v>
      </c>
      <c r="B150" t="s">
        <v>386</v>
      </c>
      <c r="C150">
        <v>506</v>
      </c>
      <c r="D150">
        <v>83</v>
      </c>
      <c r="E150" s="5">
        <v>12566.7500970374</v>
      </c>
      <c r="F150" s="5">
        <v>115</v>
      </c>
      <c r="G150" s="5">
        <v>8184792.1745866397</v>
      </c>
      <c r="H150" s="5">
        <v>97</v>
      </c>
      <c r="I150" s="5">
        <v>72948.867691595704</v>
      </c>
      <c r="J150">
        <v>159</v>
      </c>
      <c r="K150">
        <v>86807</v>
      </c>
      <c r="L150">
        <v>149</v>
      </c>
      <c r="M150" s="14">
        <v>68676</v>
      </c>
      <c r="N150" s="8">
        <v>161</v>
      </c>
      <c r="O150">
        <v>198</v>
      </c>
    </row>
    <row r="151" spans="1:15" x14ac:dyDescent="0.3">
      <c r="A151" t="s">
        <v>159</v>
      </c>
      <c r="B151" t="s">
        <v>336</v>
      </c>
      <c r="C151">
        <v>440</v>
      </c>
      <c r="D151">
        <v>94</v>
      </c>
      <c r="E151" s="5">
        <v>4350.7500983780501</v>
      </c>
      <c r="F151" s="5">
        <v>183</v>
      </c>
      <c r="G151" s="5">
        <v>8569580.6993003394</v>
      </c>
      <c r="H151" s="5">
        <v>93</v>
      </c>
      <c r="I151" s="5">
        <v>74901.560777698905</v>
      </c>
      <c r="J151">
        <v>158</v>
      </c>
      <c r="K151">
        <v>84495</v>
      </c>
      <c r="L151">
        <v>150</v>
      </c>
      <c r="M151" s="14">
        <v>73868</v>
      </c>
      <c r="N151" s="8">
        <v>156</v>
      </c>
      <c r="O151">
        <v>142</v>
      </c>
    </row>
    <row r="152" spans="1:15" x14ac:dyDescent="0.3">
      <c r="A152" t="s">
        <v>101</v>
      </c>
      <c r="B152" t="s">
        <v>394</v>
      </c>
      <c r="C152">
        <v>400</v>
      </c>
      <c r="D152">
        <v>100</v>
      </c>
      <c r="E152" s="5">
        <v>11874.536297700801</v>
      </c>
      <c r="F152" s="5">
        <v>122</v>
      </c>
      <c r="G152" s="5">
        <v>3703286.9812627798</v>
      </c>
      <c r="H152" s="5">
        <v>164</v>
      </c>
      <c r="I152" s="5">
        <v>81390.859942676499</v>
      </c>
      <c r="J152">
        <v>149</v>
      </c>
      <c r="K152">
        <v>81530</v>
      </c>
      <c r="L152">
        <v>151</v>
      </c>
      <c r="M152" s="14">
        <v>85951</v>
      </c>
      <c r="N152" s="8">
        <v>148</v>
      </c>
      <c r="O152">
        <v>206</v>
      </c>
    </row>
    <row r="153" spans="1:15" x14ac:dyDescent="0.3">
      <c r="A153" t="s">
        <v>167</v>
      </c>
      <c r="B153" t="s">
        <v>282</v>
      </c>
      <c r="C153">
        <v>364</v>
      </c>
      <c r="D153">
        <v>104</v>
      </c>
      <c r="E153" s="5">
        <v>5573.6206127732903</v>
      </c>
      <c r="F153" s="5">
        <v>171</v>
      </c>
      <c r="G153" s="5">
        <v>5407517.70486183</v>
      </c>
      <c r="H153" s="5">
        <v>136</v>
      </c>
      <c r="I153" s="5">
        <v>66953.565095608501</v>
      </c>
      <c r="J153">
        <v>163</v>
      </c>
      <c r="K153">
        <v>80415</v>
      </c>
      <c r="L153">
        <v>152</v>
      </c>
      <c r="M153" s="14">
        <v>66476</v>
      </c>
      <c r="N153" s="8">
        <v>166</v>
      </c>
      <c r="O153">
        <v>78</v>
      </c>
    </row>
    <row r="154" spans="1:15" x14ac:dyDescent="0.3">
      <c r="A154" t="s">
        <v>17</v>
      </c>
      <c r="B154" t="s">
        <v>347</v>
      </c>
      <c r="C154">
        <v>378</v>
      </c>
      <c r="D154">
        <v>102</v>
      </c>
      <c r="E154" s="5">
        <v>9764.2794236669597</v>
      </c>
      <c r="F154" s="5">
        <v>135</v>
      </c>
      <c r="G154" s="5">
        <v>7714805.4962970996</v>
      </c>
      <c r="H154" s="5">
        <v>102</v>
      </c>
      <c r="I154" s="5">
        <v>75138.846965591394</v>
      </c>
      <c r="J154">
        <v>155</v>
      </c>
      <c r="K154">
        <v>76615</v>
      </c>
      <c r="L154">
        <v>153</v>
      </c>
      <c r="M154" s="14">
        <v>76116</v>
      </c>
      <c r="N154" s="8">
        <v>154</v>
      </c>
      <c r="O154">
        <v>155</v>
      </c>
    </row>
    <row r="155" spans="1:15" x14ac:dyDescent="0.3">
      <c r="A155" t="s">
        <v>214</v>
      </c>
      <c r="B155" t="s">
        <v>337</v>
      </c>
      <c r="C155">
        <v>224</v>
      </c>
      <c r="D155">
        <v>139</v>
      </c>
      <c r="E155" s="5">
        <v>3589.9972232236601</v>
      </c>
      <c r="F155" s="5">
        <v>188</v>
      </c>
      <c r="G155" s="5">
        <v>5098135.9881267697</v>
      </c>
      <c r="H155" s="5">
        <v>141</v>
      </c>
      <c r="I155" s="5">
        <v>55633.980017383998</v>
      </c>
      <c r="J155">
        <v>175</v>
      </c>
      <c r="K155">
        <v>71786</v>
      </c>
      <c r="L155">
        <v>154</v>
      </c>
      <c r="M155" s="14">
        <v>49278</v>
      </c>
      <c r="N155" s="8">
        <v>183</v>
      </c>
      <c r="O155">
        <v>143</v>
      </c>
    </row>
    <row r="156" spans="1:15" x14ac:dyDescent="0.3">
      <c r="A156" t="s">
        <v>206</v>
      </c>
      <c r="B156" t="s">
        <v>356</v>
      </c>
      <c r="C156">
        <v>693</v>
      </c>
      <c r="D156">
        <v>65</v>
      </c>
      <c r="E156" s="5">
        <v>3485.8171989413599</v>
      </c>
      <c r="F156" s="5">
        <v>189</v>
      </c>
      <c r="G156" s="5">
        <v>4822492.1361011798</v>
      </c>
      <c r="H156" s="5">
        <v>145</v>
      </c>
      <c r="I156" s="5">
        <v>61564.988943087003</v>
      </c>
      <c r="J156">
        <v>171</v>
      </c>
      <c r="K156">
        <v>71371</v>
      </c>
      <c r="L156">
        <v>155</v>
      </c>
      <c r="M156" s="14">
        <v>63381</v>
      </c>
      <c r="N156" s="8">
        <v>168</v>
      </c>
      <c r="O156">
        <v>166</v>
      </c>
    </row>
    <row r="157" spans="1:15" x14ac:dyDescent="0.3">
      <c r="A157" t="s">
        <v>183</v>
      </c>
      <c r="B157" t="s">
        <v>390</v>
      </c>
      <c r="C157">
        <v>264</v>
      </c>
      <c r="D157">
        <v>125</v>
      </c>
      <c r="E157" s="5">
        <v>4847.8487485331698</v>
      </c>
      <c r="F157" s="5">
        <v>175</v>
      </c>
      <c r="G157" s="5">
        <v>3508848.6885722098</v>
      </c>
      <c r="H157" s="5">
        <v>174</v>
      </c>
      <c r="I157" s="5">
        <v>74998.525968867994</v>
      </c>
      <c r="J157">
        <v>157</v>
      </c>
      <c r="K157">
        <v>70382</v>
      </c>
      <c r="L157">
        <v>156</v>
      </c>
      <c r="M157" s="14">
        <v>68848</v>
      </c>
      <c r="N157" s="8">
        <v>160</v>
      </c>
      <c r="O157">
        <v>202</v>
      </c>
    </row>
    <row r="158" spans="1:15" x14ac:dyDescent="0.3">
      <c r="A158" t="s">
        <v>193</v>
      </c>
      <c r="B158" t="s">
        <v>331</v>
      </c>
      <c r="C158">
        <v>615</v>
      </c>
      <c r="D158">
        <v>74</v>
      </c>
      <c r="E158" s="5">
        <v>2664.6846870371401</v>
      </c>
      <c r="F158" s="5">
        <v>194</v>
      </c>
      <c r="G158" s="5">
        <v>6238494.7724205004</v>
      </c>
      <c r="H158" s="5">
        <v>117</v>
      </c>
      <c r="I158" s="5">
        <v>76290.496243252404</v>
      </c>
      <c r="J158">
        <v>154</v>
      </c>
      <c r="K158">
        <v>69322</v>
      </c>
      <c r="L158">
        <v>157</v>
      </c>
      <c r="M158" s="14">
        <v>75722</v>
      </c>
      <c r="N158" s="8">
        <v>155</v>
      </c>
      <c r="O158">
        <v>135</v>
      </c>
    </row>
    <row r="159" spans="1:15" x14ac:dyDescent="0.3">
      <c r="A159" t="s">
        <v>191</v>
      </c>
      <c r="B159" t="s">
        <v>317</v>
      </c>
      <c r="C159">
        <v>700</v>
      </c>
      <c r="D159">
        <v>61</v>
      </c>
      <c r="E159" s="5">
        <v>5580.6394961005399</v>
      </c>
      <c r="F159" s="5">
        <v>169</v>
      </c>
      <c r="G159" s="5">
        <v>7299737.1810496403</v>
      </c>
      <c r="H159" s="5">
        <v>106</v>
      </c>
      <c r="I159" s="5">
        <v>77401.331196705505</v>
      </c>
      <c r="J159">
        <v>152</v>
      </c>
      <c r="K159">
        <v>68378</v>
      </c>
      <c r="L159">
        <v>158</v>
      </c>
      <c r="M159" s="14">
        <v>79166</v>
      </c>
      <c r="N159" s="8">
        <v>152</v>
      </c>
      <c r="O159">
        <v>116</v>
      </c>
    </row>
    <row r="160" spans="1:15" x14ac:dyDescent="0.3">
      <c r="A160" t="s">
        <v>15</v>
      </c>
      <c r="B160" t="s">
        <v>395</v>
      </c>
      <c r="C160">
        <v>84</v>
      </c>
      <c r="D160">
        <v>194</v>
      </c>
      <c r="E160" s="5">
        <v>11467.630747903</v>
      </c>
      <c r="F160" s="5">
        <v>124</v>
      </c>
      <c r="G160" s="5">
        <v>3782130.4715130702</v>
      </c>
      <c r="H160" s="5">
        <v>163</v>
      </c>
      <c r="I160" s="5">
        <v>63974.701768760999</v>
      </c>
      <c r="J160">
        <v>168</v>
      </c>
      <c r="K160">
        <v>67961</v>
      </c>
      <c r="L160">
        <v>159</v>
      </c>
      <c r="M160" s="14">
        <v>70575</v>
      </c>
      <c r="N160" s="8">
        <v>159</v>
      </c>
      <c r="O160">
        <v>207</v>
      </c>
    </row>
    <row r="161" spans="1:15" x14ac:dyDescent="0.3">
      <c r="A161" t="s">
        <v>146</v>
      </c>
      <c r="B161" t="s">
        <v>322</v>
      </c>
      <c r="C161">
        <v>411</v>
      </c>
      <c r="D161">
        <v>96</v>
      </c>
      <c r="E161" s="5">
        <v>5882.1056684021096</v>
      </c>
      <c r="F161" s="5">
        <v>162</v>
      </c>
      <c r="G161" s="5">
        <v>5883516.7094997102</v>
      </c>
      <c r="H161" s="5">
        <v>124</v>
      </c>
      <c r="I161" s="5">
        <v>57151.3498570417</v>
      </c>
      <c r="J161">
        <v>174</v>
      </c>
      <c r="K161">
        <v>66785</v>
      </c>
      <c r="L161">
        <v>160</v>
      </c>
      <c r="M161" s="14">
        <v>55749</v>
      </c>
      <c r="N161" s="8">
        <v>175</v>
      </c>
      <c r="O161">
        <v>123</v>
      </c>
    </row>
    <row r="162" spans="1:15" x14ac:dyDescent="0.3">
      <c r="A162" t="s">
        <v>47</v>
      </c>
      <c r="B162" t="s">
        <v>389</v>
      </c>
      <c r="C162">
        <v>279</v>
      </c>
      <c r="D162">
        <v>119</v>
      </c>
      <c r="E162" s="5">
        <v>6787.7949830186199</v>
      </c>
      <c r="F162" s="5">
        <v>154</v>
      </c>
      <c r="G162" s="5">
        <v>3684673.0075952299</v>
      </c>
      <c r="H162" s="5">
        <v>166</v>
      </c>
      <c r="I162" s="5">
        <v>64150.169531496103</v>
      </c>
      <c r="J162">
        <v>167</v>
      </c>
      <c r="K162">
        <v>66396</v>
      </c>
      <c r="L162">
        <v>161</v>
      </c>
      <c r="M162" s="14">
        <v>66557</v>
      </c>
      <c r="N162" s="8">
        <v>164</v>
      </c>
      <c r="O162">
        <v>201</v>
      </c>
    </row>
    <row r="163" spans="1:15" x14ac:dyDescent="0.3">
      <c r="A163" t="s">
        <v>118</v>
      </c>
      <c r="B163" t="s">
        <v>285</v>
      </c>
      <c r="C163">
        <v>699</v>
      </c>
      <c r="D163">
        <v>63</v>
      </c>
      <c r="E163" s="5">
        <v>17325.7858166939</v>
      </c>
      <c r="F163" s="5">
        <v>81</v>
      </c>
      <c r="G163" s="5">
        <v>26008612.994291499</v>
      </c>
      <c r="H163" s="5">
        <v>31</v>
      </c>
      <c r="I163" s="5">
        <v>110960.147430037</v>
      </c>
      <c r="J163">
        <v>128</v>
      </c>
      <c r="K163">
        <v>64914</v>
      </c>
      <c r="L163">
        <v>162</v>
      </c>
      <c r="M163" s="14">
        <v>102412</v>
      </c>
      <c r="N163" s="8">
        <v>135</v>
      </c>
      <c r="O163">
        <v>81</v>
      </c>
    </row>
    <row r="164" spans="1:15" x14ac:dyDescent="0.3">
      <c r="A164" t="s">
        <v>120</v>
      </c>
      <c r="B164" t="s">
        <v>350</v>
      </c>
      <c r="C164">
        <v>489</v>
      </c>
      <c r="D164">
        <v>84</v>
      </c>
      <c r="E164" s="5">
        <v>9876.5036328716506</v>
      </c>
      <c r="F164" s="5">
        <v>134</v>
      </c>
      <c r="G164" s="5">
        <v>6089719.3211164903</v>
      </c>
      <c r="H164" s="5">
        <v>120</v>
      </c>
      <c r="I164" s="5">
        <v>83300.615449219797</v>
      </c>
      <c r="J164">
        <v>146</v>
      </c>
      <c r="K164">
        <v>64111</v>
      </c>
      <c r="L164">
        <v>163</v>
      </c>
      <c r="M164" s="14">
        <v>79496</v>
      </c>
      <c r="N164" s="8">
        <v>150</v>
      </c>
      <c r="O164">
        <v>158</v>
      </c>
    </row>
    <row r="165" spans="1:15" x14ac:dyDescent="0.3">
      <c r="A165" t="s">
        <v>210</v>
      </c>
      <c r="B165" t="s">
        <v>351</v>
      </c>
      <c r="C165">
        <v>781</v>
      </c>
      <c r="D165">
        <v>57</v>
      </c>
      <c r="E165" s="5">
        <v>10038.537449200499</v>
      </c>
      <c r="F165" s="5">
        <v>132</v>
      </c>
      <c r="G165" s="5">
        <v>5562152.9127018098</v>
      </c>
      <c r="H165" s="5">
        <v>131</v>
      </c>
      <c r="I165" s="5">
        <v>67150.898037335806</v>
      </c>
      <c r="J165">
        <v>162</v>
      </c>
      <c r="K165">
        <v>64064</v>
      </c>
      <c r="L165">
        <v>164</v>
      </c>
      <c r="M165" s="14">
        <v>66495</v>
      </c>
      <c r="N165" s="8">
        <v>165</v>
      </c>
      <c r="O165">
        <v>160</v>
      </c>
    </row>
    <row r="166" spans="1:15" x14ac:dyDescent="0.3">
      <c r="A166" t="s">
        <v>21</v>
      </c>
      <c r="B166" t="s">
        <v>383</v>
      </c>
      <c r="C166">
        <v>93</v>
      </c>
      <c r="D166">
        <v>192</v>
      </c>
      <c r="E166" s="5">
        <v>9759.27460309669</v>
      </c>
      <c r="F166" s="5">
        <v>136</v>
      </c>
      <c r="G166" s="5">
        <v>2280197.6893293601</v>
      </c>
      <c r="H166" s="5">
        <v>195</v>
      </c>
      <c r="I166" s="5">
        <v>67690.845950709103</v>
      </c>
      <c r="J166">
        <v>161</v>
      </c>
      <c r="K166">
        <v>63713</v>
      </c>
      <c r="L166">
        <v>165</v>
      </c>
      <c r="M166" s="14">
        <v>78982</v>
      </c>
      <c r="N166" s="8">
        <v>153</v>
      </c>
      <c r="O166">
        <v>195</v>
      </c>
    </row>
    <row r="167" spans="1:15" x14ac:dyDescent="0.3">
      <c r="A167" t="s">
        <v>40</v>
      </c>
      <c r="B167" t="s">
        <v>377</v>
      </c>
      <c r="C167">
        <v>278</v>
      </c>
      <c r="D167">
        <v>121</v>
      </c>
      <c r="E167" s="5">
        <v>11912.2441621782</v>
      </c>
      <c r="F167" s="5">
        <v>121</v>
      </c>
      <c r="G167" s="5">
        <v>3063078.63903618</v>
      </c>
      <c r="H167" s="5">
        <v>181</v>
      </c>
      <c r="I167" s="5">
        <v>63019.279524281003</v>
      </c>
      <c r="J167">
        <v>170</v>
      </c>
      <c r="K167">
        <v>63668</v>
      </c>
      <c r="L167">
        <v>166</v>
      </c>
      <c r="M167" s="14">
        <v>71778</v>
      </c>
      <c r="N167" s="8">
        <v>158</v>
      </c>
      <c r="O167">
        <v>189</v>
      </c>
    </row>
    <row r="168" spans="1:15" x14ac:dyDescent="0.3">
      <c r="A168" t="s">
        <v>182</v>
      </c>
      <c r="B168" t="s">
        <v>380</v>
      </c>
      <c r="C168">
        <v>556</v>
      </c>
      <c r="D168">
        <v>79</v>
      </c>
      <c r="E168" s="5">
        <v>4646.8749905080704</v>
      </c>
      <c r="F168" s="5">
        <v>177</v>
      </c>
      <c r="G168" s="5">
        <v>9500102.7367671896</v>
      </c>
      <c r="H168" s="5">
        <v>86</v>
      </c>
      <c r="I168" s="5">
        <v>79072.109034758003</v>
      </c>
      <c r="J168">
        <v>151</v>
      </c>
      <c r="K168">
        <v>63588</v>
      </c>
      <c r="L168">
        <v>167</v>
      </c>
      <c r="M168" s="14">
        <v>66075</v>
      </c>
      <c r="N168" s="8">
        <v>167</v>
      </c>
      <c r="O168">
        <v>192</v>
      </c>
    </row>
    <row r="169" spans="1:15" x14ac:dyDescent="0.3">
      <c r="A169" t="s">
        <v>72</v>
      </c>
      <c r="B169" t="s">
        <v>315</v>
      </c>
      <c r="C169">
        <v>184</v>
      </c>
      <c r="D169">
        <v>154</v>
      </c>
      <c r="E169" s="5">
        <v>6023.8732947051303</v>
      </c>
      <c r="F169" s="5">
        <v>159</v>
      </c>
      <c r="G169" s="5">
        <v>4088581.23177857</v>
      </c>
      <c r="H169" s="5">
        <v>159</v>
      </c>
      <c r="I169" s="5">
        <v>75018.205246686295</v>
      </c>
      <c r="J169">
        <v>156</v>
      </c>
      <c r="K169">
        <v>62666</v>
      </c>
      <c r="L169">
        <v>168</v>
      </c>
      <c r="M169" s="14">
        <v>82308</v>
      </c>
      <c r="N169" s="8">
        <v>149</v>
      </c>
      <c r="O169">
        <v>114</v>
      </c>
    </row>
    <row r="170" spans="1:15" x14ac:dyDescent="0.3">
      <c r="A170" t="s">
        <v>71</v>
      </c>
      <c r="B170" t="s">
        <v>269</v>
      </c>
      <c r="C170">
        <v>171</v>
      </c>
      <c r="D170">
        <v>159</v>
      </c>
      <c r="E170" s="5">
        <v>6750.81954134841</v>
      </c>
      <c r="F170" s="5">
        <v>155</v>
      </c>
      <c r="G170" s="5">
        <v>3142276.0463804798</v>
      </c>
      <c r="H170" s="5">
        <v>180</v>
      </c>
      <c r="I170" s="5">
        <v>64935.482124073598</v>
      </c>
      <c r="J170">
        <v>166</v>
      </c>
      <c r="K170">
        <v>61577</v>
      </c>
      <c r="L170">
        <v>169</v>
      </c>
      <c r="M170" s="14">
        <v>68122</v>
      </c>
      <c r="N170" s="8">
        <v>162</v>
      </c>
      <c r="O170">
        <v>65</v>
      </c>
    </row>
    <row r="171" spans="1:15" x14ac:dyDescent="0.3">
      <c r="A171" t="s">
        <v>54</v>
      </c>
      <c r="B171" t="s">
        <v>385</v>
      </c>
      <c r="C171">
        <v>239</v>
      </c>
      <c r="D171">
        <v>132</v>
      </c>
      <c r="E171" s="5">
        <v>7872.1012676975197</v>
      </c>
      <c r="F171" s="5">
        <v>149</v>
      </c>
      <c r="G171" s="5">
        <v>3846782.7967780698</v>
      </c>
      <c r="H171" s="5">
        <v>162</v>
      </c>
      <c r="I171" s="5">
        <v>63756.516091626603</v>
      </c>
      <c r="J171">
        <v>169</v>
      </c>
      <c r="K171">
        <v>61088</v>
      </c>
      <c r="L171">
        <v>170</v>
      </c>
      <c r="M171" s="14">
        <v>61952</v>
      </c>
      <c r="N171" s="8">
        <v>170</v>
      </c>
      <c r="O171">
        <v>196</v>
      </c>
    </row>
    <row r="172" spans="1:15" x14ac:dyDescent="0.3">
      <c r="A172" t="s">
        <v>185</v>
      </c>
      <c r="B172" t="s">
        <v>348</v>
      </c>
      <c r="C172">
        <v>234</v>
      </c>
      <c r="D172">
        <v>134</v>
      </c>
      <c r="E172" s="5">
        <v>4211.5412531909697</v>
      </c>
      <c r="F172" s="5">
        <v>184</v>
      </c>
      <c r="G172" s="5">
        <v>4115670.9611643702</v>
      </c>
      <c r="H172" s="5">
        <v>158</v>
      </c>
      <c r="I172" s="5">
        <v>65778.682106605105</v>
      </c>
      <c r="J172">
        <v>165</v>
      </c>
      <c r="K172">
        <v>59660</v>
      </c>
      <c r="L172">
        <v>171</v>
      </c>
      <c r="M172" s="14">
        <v>51676</v>
      </c>
      <c r="N172" s="8">
        <v>178</v>
      </c>
      <c r="O172">
        <v>156</v>
      </c>
    </row>
    <row r="173" spans="1:15" x14ac:dyDescent="0.3">
      <c r="A173" t="s">
        <v>42</v>
      </c>
      <c r="B173" t="s">
        <v>352</v>
      </c>
      <c r="C173">
        <v>279</v>
      </c>
      <c r="D173">
        <v>120</v>
      </c>
      <c r="E173" s="5">
        <v>6672.9354428455199</v>
      </c>
      <c r="F173" s="5">
        <v>156</v>
      </c>
      <c r="G173" s="5">
        <v>4199293.1219684603</v>
      </c>
      <c r="H173" s="5">
        <v>155</v>
      </c>
      <c r="I173" s="5">
        <v>47119.825977627799</v>
      </c>
      <c r="J173">
        <v>183</v>
      </c>
      <c r="K173">
        <v>56786</v>
      </c>
      <c r="L173">
        <v>172</v>
      </c>
      <c r="M173" s="14">
        <v>49214</v>
      </c>
      <c r="N173" s="8">
        <v>184</v>
      </c>
      <c r="O173">
        <v>162</v>
      </c>
    </row>
    <row r="174" spans="1:15" x14ac:dyDescent="0.3">
      <c r="A174" t="s">
        <v>165</v>
      </c>
      <c r="B174" t="s">
        <v>384</v>
      </c>
      <c r="C174">
        <v>126</v>
      </c>
      <c r="D174">
        <v>175</v>
      </c>
      <c r="E174" s="5">
        <v>4192.6633928813499</v>
      </c>
      <c r="F174" s="5">
        <v>185</v>
      </c>
      <c r="G174" s="5">
        <v>3602222.7064794698</v>
      </c>
      <c r="H174" s="5">
        <v>168</v>
      </c>
      <c r="I174" s="5">
        <v>49098.484223752501</v>
      </c>
      <c r="J174">
        <v>179</v>
      </c>
      <c r="K174">
        <v>56769</v>
      </c>
      <c r="L174">
        <v>173</v>
      </c>
      <c r="M174" s="14">
        <v>51178</v>
      </c>
      <c r="N174" s="8">
        <v>180</v>
      </c>
      <c r="O174">
        <v>196</v>
      </c>
    </row>
    <row r="175" spans="1:15" x14ac:dyDescent="0.3">
      <c r="A175" t="s">
        <v>50</v>
      </c>
      <c r="B175" t="s">
        <v>365</v>
      </c>
      <c r="C175">
        <v>241</v>
      </c>
      <c r="D175">
        <v>131</v>
      </c>
      <c r="E175" s="5">
        <v>5918.9513557385699</v>
      </c>
      <c r="F175" s="5">
        <v>161</v>
      </c>
      <c r="G175" s="5">
        <v>3472259.56225103</v>
      </c>
      <c r="H175" s="5">
        <v>175</v>
      </c>
      <c r="I175" s="5">
        <v>51812.964056314901</v>
      </c>
      <c r="J175">
        <v>177</v>
      </c>
      <c r="K175">
        <v>55795</v>
      </c>
      <c r="L175">
        <v>174</v>
      </c>
      <c r="M175" s="14">
        <v>63205</v>
      </c>
      <c r="N175" s="8">
        <v>169</v>
      </c>
      <c r="O175">
        <v>176</v>
      </c>
    </row>
    <row r="176" spans="1:15" x14ac:dyDescent="0.3">
      <c r="A176" t="s">
        <v>192</v>
      </c>
      <c r="B176" t="s">
        <v>349</v>
      </c>
      <c r="C176">
        <v>537</v>
      </c>
      <c r="D176">
        <v>82</v>
      </c>
      <c r="E176" s="5">
        <v>2991.8779271241001</v>
      </c>
      <c r="F176" s="5">
        <v>192</v>
      </c>
      <c r="G176" s="5">
        <v>5531260.1966234604</v>
      </c>
      <c r="H176" s="5">
        <v>132</v>
      </c>
      <c r="I176" s="5">
        <v>59249.714448670697</v>
      </c>
      <c r="J176">
        <v>172</v>
      </c>
      <c r="K176">
        <v>54427</v>
      </c>
      <c r="L176">
        <v>175</v>
      </c>
      <c r="M176" s="14">
        <v>52170</v>
      </c>
      <c r="N176" s="8">
        <v>177</v>
      </c>
      <c r="O176">
        <v>157</v>
      </c>
    </row>
    <row r="177" spans="1:15" x14ac:dyDescent="0.3">
      <c r="A177" t="s">
        <v>175</v>
      </c>
      <c r="B177" t="s">
        <v>316</v>
      </c>
      <c r="C177">
        <v>206</v>
      </c>
      <c r="D177">
        <v>145</v>
      </c>
      <c r="E177" s="5">
        <v>8155.14231261438</v>
      </c>
      <c r="F177" s="5">
        <v>148</v>
      </c>
      <c r="G177" s="5">
        <v>5700950.8190023899</v>
      </c>
      <c r="H177" s="5">
        <v>126</v>
      </c>
      <c r="I177" s="5">
        <v>66390.330631038494</v>
      </c>
      <c r="J177">
        <v>164</v>
      </c>
      <c r="K177">
        <v>54416</v>
      </c>
      <c r="L177">
        <v>176</v>
      </c>
      <c r="M177" s="14">
        <v>59267</v>
      </c>
      <c r="N177" s="8">
        <v>171</v>
      </c>
      <c r="O177">
        <v>115</v>
      </c>
    </row>
    <row r="178" spans="1:15" x14ac:dyDescent="0.3">
      <c r="A178" t="s">
        <v>158</v>
      </c>
      <c r="B178" t="s">
        <v>369</v>
      </c>
      <c r="C178">
        <v>238</v>
      </c>
      <c r="D178">
        <v>133</v>
      </c>
      <c r="E178" s="5">
        <v>3714.50212899075</v>
      </c>
      <c r="F178" s="5">
        <v>187</v>
      </c>
      <c r="G178" s="5">
        <v>2833285.3135007499</v>
      </c>
      <c r="H178" s="5">
        <v>184</v>
      </c>
      <c r="I178" s="5">
        <v>38474.0848085588</v>
      </c>
      <c r="J178">
        <v>190</v>
      </c>
      <c r="K178">
        <v>53056</v>
      </c>
      <c r="L178">
        <v>177</v>
      </c>
      <c r="M178" s="14">
        <v>39772</v>
      </c>
      <c r="N178" s="8">
        <v>192</v>
      </c>
      <c r="O178">
        <v>180</v>
      </c>
    </row>
    <row r="179" spans="1:15" x14ac:dyDescent="0.3">
      <c r="A179" t="s">
        <v>49</v>
      </c>
      <c r="B179" t="s">
        <v>361</v>
      </c>
      <c r="C179">
        <v>212</v>
      </c>
      <c r="D179">
        <v>141</v>
      </c>
      <c r="E179" s="5">
        <v>4352.4470833745399</v>
      </c>
      <c r="F179" s="5">
        <v>182</v>
      </c>
      <c r="G179" s="5">
        <v>3257313.4558397899</v>
      </c>
      <c r="H179" s="5">
        <v>178</v>
      </c>
      <c r="I179" s="5">
        <v>48801.620051751197</v>
      </c>
      <c r="J179">
        <v>181</v>
      </c>
      <c r="K179">
        <v>52179</v>
      </c>
      <c r="L179">
        <v>178</v>
      </c>
      <c r="M179" s="14">
        <v>58109</v>
      </c>
      <c r="N179" s="8">
        <v>172</v>
      </c>
      <c r="O179">
        <v>171</v>
      </c>
    </row>
    <row r="180" spans="1:15" x14ac:dyDescent="0.3">
      <c r="A180" t="s">
        <v>38</v>
      </c>
      <c r="B180" t="s">
        <v>371</v>
      </c>
      <c r="C180">
        <v>210</v>
      </c>
      <c r="D180">
        <v>143</v>
      </c>
      <c r="E180" s="5">
        <v>5665.57787926334</v>
      </c>
      <c r="F180" s="5">
        <v>167</v>
      </c>
      <c r="G180" s="5">
        <v>3860780.7036188799</v>
      </c>
      <c r="H180" s="5">
        <v>161</v>
      </c>
      <c r="I180" s="5">
        <v>48955.4952338234</v>
      </c>
      <c r="J180">
        <v>180</v>
      </c>
      <c r="K180">
        <v>51711</v>
      </c>
      <c r="L180">
        <v>179</v>
      </c>
      <c r="M180" s="14">
        <v>57827</v>
      </c>
      <c r="N180" s="8">
        <v>173</v>
      </c>
      <c r="O180">
        <v>182</v>
      </c>
    </row>
    <row r="181" spans="1:15" x14ac:dyDescent="0.3">
      <c r="A181" t="s">
        <v>8</v>
      </c>
      <c r="B181" t="s">
        <v>323</v>
      </c>
      <c r="C181">
        <v>306</v>
      </c>
      <c r="D181">
        <v>113</v>
      </c>
      <c r="E181" s="5">
        <v>5663.4627469526504</v>
      </c>
      <c r="F181" s="5">
        <v>168</v>
      </c>
      <c r="G181" s="5">
        <v>2508636.6208695699</v>
      </c>
      <c r="H181" s="5">
        <v>190</v>
      </c>
      <c r="I181" s="5">
        <v>69366.714272590907</v>
      </c>
      <c r="J181">
        <v>160</v>
      </c>
      <c r="K181">
        <v>51665</v>
      </c>
      <c r="L181">
        <v>180</v>
      </c>
      <c r="M181" s="14">
        <v>66729</v>
      </c>
      <c r="N181" s="8">
        <v>163</v>
      </c>
      <c r="O181">
        <v>124</v>
      </c>
    </row>
    <row r="182" spans="1:15" x14ac:dyDescent="0.3">
      <c r="A182" t="s">
        <v>138</v>
      </c>
      <c r="B182" t="s">
        <v>298</v>
      </c>
      <c r="C182">
        <v>366</v>
      </c>
      <c r="D182">
        <v>103</v>
      </c>
      <c r="E182" s="5">
        <v>5305.9682042557997</v>
      </c>
      <c r="F182" s="5">
        <v>172</v>
      </c>
      <c r="G182" s="5">
        <v>7293189.1220645001</v>
      </c>
      <c r="H182" s="5">
        <v>107</v>
      </c>
      <c r="I182" s="5">
        <v>51109.390309918897</v>
      </c>
      <c r="J182">
        <v>178</v>
      </c>
      <c r="K182">
        <v>50152</v>
      </c>
      <c r="L182">
        <v>181</v>
      </c>
      <c r="M182" s="14">
        <v>51549</v>
      </c>
      <c r="N182" s="8">
        <v>179</v>
      </c>
      <c r="O182">
        <v>95</v>
      </c>
    </row>
    <row r="183" spans="1:15" x14ac:dyDescent="0.3">
      <c r="A183" t="s">
        <v>5</v>
      </c>
      <c r="B183" t="s">
        <v>339</v>
      </c>
      <c r="C183">
        <v>185</v>
      </c>
      <c r="D183">
        <v>153</v>
      </c>
      <c r="E183" s="5">
        <v>5973.4106949366796</v>
      </c>
      <c r="F183" s="5">
        <v>160</v>
      </c>
      <c r="G183" s="5">
        <v>2718384.89869363</v>
      </c>
      <c r="H183" s="5">
        <v>187</v>
      </c>
      <c r="I183" s="5">
        <v>39514.602969333399</v>
      </c>
      <c r="J183">
        <v>189</v>
      </c>
      <c r="K183">
        <v>48992</v>
      </c>
      <c r="L183">
        <v>182</v>
      </c>
      <c r="M183" s="14">
        <v>35156</v>
      </c>
      <c r="N183" s="8">
        <v>195</v>
      </c>
      <c r="O183">
        <v>145</v>
      </c>
    </row>
    <row r="184" spans="1:15" x14ac:dyDescent="0.3">
      <c r="A184" t="s">
        <v>153</v>
      </c>
      <c r="B184" t="s">
        <v>373</v>
      </c>
      <c r="C184">
        <v>319</v>
      </c>
      <c r="D184">
        <v>108</v>
      </c>
      <c r="E184" s="5">
        <v>3444.4328480065101</v>
      </c>
      <c r="F184" s="5">
        <v>190</v>
      </c>
      <c r="G184" s="5">
        <v>5291436.7068794798</v>
      </c>
      <c r="H184" s="5">
        <v>139</v>
      </c>
      <c r="I184" s="5">
        <v>52130.163351237403</v>
      </c>
      <c r="J184">
        <v>176</v>
      </c>
      <c r="K184">
        <v>46567</v>
      </c>
      <c r="L184">
        <v>183</v>
      </c>
      <c r="M184" s="14">
        <v>50228</v>
      </c>
      <c r="N184" s="8">
        <v>181</v>
      </c>
      <c r="O184">
        <v>184</v>
      </c>
    </row>
    <row r="185" spans="1:15" x14ac:dyDescent="0.3">
      <c r="A185" t="s">
        <v>204</v>
      </c>
      <c r="B185" t="s">
        <v>372</v>
      </c>
      <c r="C185">
        <v>450</v>
      </c>
      <c r="D185">
        <v>89</v>
      </c>
      <c r="E185" s="5">
        <v>2110.3633101179698</v>
      </c>
      <c r="F185" s="5">
        <v>200</v>
      </c>
      <c r="G185" s="5">
        <v>3980588.27512385</v>
      </c>
      <c r="H185" s="5">
        <v>160</v>
      </c>
      <c r="I185" s="5">
        <v>42493.527671035903</v>
      </c>
      <c r="J185">
        <v>186</v>
      </c>
      <c r="K185">
        <v>46192</v>
      </c>
      <c r="L185">
        <v>184</v>
      </c>
      <c r="M185" s="14">
        <v>48906</v>
      </c>
      <c r="N185" s="8">
        <v>185</v>
      </c>
      <c r="O185">
        <v>182</v>
      </c>
    </row>
    <row r="186" spans="1:15" x14ac:dyDescent="0.3">
      <c r="A186" t="s">
        <v>37</v>
      </c>
      <c r="B186" t="s">
        <v>381</v>
      </c>
      <c r="C186">
        <v>203</v>
      </c>
      <c r="D186">
        <v>146</v>
      </c>
      <c r="E186" s="5">
        <v>4382.1457191147401</v>
      </c>
      <c r="F186" s="5">
        <v>180</v>
      </c>
      <c r="G186" s="5">
        <v>2465938.4063711399</v>
      </c>
      <c r="H186" s="5">
        <v>194</v>
      </c>
      <c r="I186" s="5">
        <v>40031.153710069899</v>
      </c>
      <c r="J186">
        <v>187</v>
      </c>
      <c r="K186">
        <v>42949</v>
      </c>
      <c r="L186">
        <v>185</v>
      </c>
      <c r="M186" s="14">
        <v>44599</v>
      </c>
      <c r="N186" s="8">
        <v>186</v>
      </c>
      <c r="O186">
        <v>193</v>
      </c>
    </row>
    <row r="187" spans="1:15" x14ac:dyDescent="0.3">
      <c r="A187" t="s">
        <v>203</v>
      </c>
      <c r="B187" t="s">
        <v>387</v>
      </c>
      <c r="C187">
        <v>453</v>
      </c>
      <c r="D187">
        <v>88</v>
      </c>
      <c r="E187" s="5">
        <v>2453.8022893192601</v>
      </c>
      <c r="F187" s="5">
        <v>195</v>
      </c>
      <c r="G187" s="5">
        <v>4419230.6889031501</v>
      </c>
      <c r="H187" s="5">
        <v>153</v>
      </c>
      <c r="I187" s="5">
        <v>38144.407530786601</v>
      </c>
      <c r="J187">
        <v>191</v>
      </c>
      <c r="K187">
        <v>38956</v>
      </c>
      <c r="L187">
        <v>186</v>
      </c>
      <c r="M187" s="14">
        <v>42595</v>
      </c>
      <c r="N187" s="8">
        <v>189</v>
      </c>
      <c r="O187">
        <v>199</v>
      </c>
    </row>
    <row r="188" spans="1:15" x14ac:dyDescent="0.3">
      <c r="A188" t="s">
        <v>39</v>
      </c>
      <c r="B188" t="s">
        <v>393</v>
      </c>
      <c r="C188">
        <v>127</v>
      </c>
      <c r="D188">
        <v>174</v>
      </c>
      <c r="E188" s="5">
        <v>4955.7112638941499</v>
      </c>
      <c r="F188" s="5">
        <v>174</v>
      </c>
      <c r="G188" s="5">
        <v>2546829.8484055302</v>
      </c>
      <c r="H188" s="5">
        <v>189</v>
      </c>
      <c r="I188" s="5">
        <v>35437.0778622629</v>
      </c>
      <c r="J188">
        <v>193</v>
      </c>
      <c r="K188">
        <v>36929</v>
      </c>
      <c r="L188">
        <v>187</v>
      </c>
      <c r="M188" s="14">
        <v>41773</v>
      </c>
      <c r="N188" s="8">
        <v>190</v>
      </c>
      <c r="O188">
        <v>205</v>
      </c>
    </row>
    <row r="189" spans="1:15" x14ac:dyDescent="0.3">
      <c r="A189" t="s">
        <v>81</v>
      </c>
      <c r="B189" t="s">
        <v>418</v>
      </c>
      <c r="C189">
        <v>83</v>
      </c>
      <c r="D189">
        <v>196</v>
      </c>
      <c r="E189" s="5">
        <v>5840.3427395143299</v>
      </c>
      <c r="F189" s="5">
        <v>165</v>
      </c>
      <c r="G189" s="5">
        <v>2748590.52964096</v>
      </c>
      <c r="H189" s="5">
        <v>186</v>
      </c>
      <c r="I189" s="5">
        <v>39518.3354375278</v>
      </c>
      <c r="J189">
        <v>188</v>
      </c>
      <c r="K189">
        <v>36921</v>
      </c>
      <c r="L189">
        <v>188</v>
      </c>
      <c r="M189" s="14">
        <v>39748</v>
      </c>
      <c r="N189" s="8">
        <v>193</v>
      </c>
      <c r="O189">
        <v>139</v>
      </c>
    </row>
    <row r="190" spans="1:15" x14ac:dyDescent="0.3">
      <c r="A190" t="s">
        <v>69</v>
      </c>
      <c r="B190" t="s">
        <v>376</v>
      </c>
      <c r="C190">
        <v>32</v>
      </c>
      <c r="D190">
        <v>211</v>
      </c>
      <c r="E190" s="5">
        <v>2114.2792441737602</v>
      </c>
      <c r="F190" s="5">
        <v>199</v>
      </c>
      <c r="G190" s="5">
        <v>949666.04972765397</v>
      </c>
      <c r="H190" s="5">
        <v>212</v>
      </c>
      <c r="I190" s="5">
        <v>30093.316044966901</v>
      </c>
      <c r="J190">
        <v>196</v>
      </c>
      <c r="K190">
        <v>36625</v>
      </c>
      <c r="L190">
        <v>189</v>
      </c>
      <c r="M190" s="14">
        <v>42610</v>
      </c>
      <c r="N190" s="8">
        <v>188</v>
      </c>
      <c r="O190">
        <v>186</v>
      </c>
    </row>
    <row r="191" spans="1:15" x14ac:dyDescent="0.3">
      <c r="A191" t="s">
        <v>133</v>
      </c>
      <c r="B191" t="s">
        <v>300</v>
      </c>
      <c r="C191">
        <v>212</v>
      </c>
      <c r="D191">
        <v>142</v>
      </c>
      <c r="E191" s="5">
        <v>6653.66222796897</v>
      </c>
      <c r="F191" s="5">
        <v>157</v>
      </c>
      <c r="G191" s="5">
        <v>5879302.8518472798</v>
      </c>
      <c r="H191" s="5">
        <v>125</v>
      </c>
      <c r="I191" s="5">
        <v>46456.8837732174</v>
      </c>
      <c r="J191">
        <v>184</v>
      </c>
      <c r="K191">
        <v>35965</v>
      </c>
      <c r="L191">
        <v>190</v>
      </c>
      <c r="M191" s="14">
        <v>55372</v>
      </c>
      <c r="N191" s="8">
        <v>176</v>
      </c>
      <c r="O191">
        <v>97</v>
      </c>
    </row>
    <row r="192" spans="1:15" x14ac:dyDescent="0.3">
      <c r="A192" t="s">
        <v>13</v>
      </c>
      <c r="B192" t="s">
        <v>397</v>
      </c>
      <c r="C192">
        <v>444</v>
      </c>
      <c r="D192">
        <v>92</v>
      </c>
      <c r="E192" s="5">
        <v>4355.1233615477704</v>
      </c>
      <c r="F192" s="5">
        <v>181</v>
      </c>
      <c r="G192" s="5">
        <v>4118958.3008855102</v>
      </c>
      <c r="H192" s="5">
        <v>157</v>
      </c>
      <c r="I192" s="5">
        <v>30648.903838406699</v>
      </c>
      <c r="J192">
        <v>195</v>
      </c>
      <c r="K192">
        <v>35839</v>
      </c>
      <c r="L192">
        <v>191</v>
      </c>
      <c r="M192" s="14">
        <v>39028</v>
      </c>
      <c r="N192" s="8">
        <v>194</v>
      </c>
      <c r="O192">
        <v>209</v>
      </c>
    </row>
    <row r="193" spans="1:15" x14ac:dyDescent="0.3">
      <c r="A193" t="s">
        <v>10</v>
      </c>
      <c r="B193" t="s">
        <v>388</v>
      </c>
      <c r="C193">
        <v>284</v>
      </c>
      <c r="D193">
        <v>116</v>
      </c>
      <c r="E193" s="5">
        <v>4623.1959022988804</v>
      </c>
      <c r="F193" s="5">
        <v>178</v>
      </c>
      <c r="G193" s="5">
        <v>3665572.5229835799</v>
      </c>
      <c r="H193" s="5">
        <v>167</v>
      </c>
      <c r="I193" s="5">
        <v>48703.661526746699</v>
      </c>
      <c r="J193">
        <v>182</v>
      </c>
      <c r="K193">
        <v>35217</v>
      </c>
      <c r="L193">
        <v>192</v>
      </c>
      <c r="M193" s="14">
        <v>134797</v>
      </c>
      <c r="N193" s="8">
        <v>105</v>
      </c>
      <c r="O193">
        <v>200</v>
      </c>
    </row>
    <row r="194" spans="1:15" x14ac:dyDescent="0.3">
      <c r="A194" t="s">
        <v>68</v>
      </c>
      <c r="B194" t="s">
        <v>379</v>
      </c>
      <c r="C194">
        <v>225</v>
      </c>
      <c r="D194">
        <v>138</v>
      </c>
      <c r="E194" s="5">
        <v>4826.96882692278</v>
      </c>
      <c r="F194" s="5">
        <v>176</v>
      </c>
      <c r="G194" s="5">
        <v>2475905.0757951802</v>
      </c>
      <c r="H194" s="5">
        <v>193</v>
      </c>
      <c r="I194" s="5">
        <v>37497.065940351</v>
      </c>
      <c r="J194">
        <v>192</v>
      </c>
      <c r="K194">
        <v>33313</v>
      </c>
      <c r="L194">
        <v>193</v>
      </c>
      <c r="M194" s="14">
        <v>41610</v>
      </c>
      <c r="N194" s="8">
        <v>191</v>
      </c>
      <c r="O194">
        <v>190</v>
      </c>
    </row>
    <row r="195" spans="1:15" x14ac:dyDescent="0.3">
      <c r="A195" t="s">
        <v>161</v>
      </c>
      <c r="B195" t="s">
        <v>335</v>
      </c>
      <c r="C195">
        <v>281</v>
      </c>
      <c r="D195">
        <v>117</v>
      </c>
      <c r="E195" s="5">
        <v>4564.8205197459301</v>
      </c>
      <c r="F195" s="5">
        <v>179</v>
      </c>
      <c r="G195" s="5">
        <v>6383996.6194357304</v>
      </c>
      <c r="H195" s="5">
        <v>115</v>
      </c>
      <c r="I195" s="5">
        <v>44288.988895144103</v>
      </c>
      <c r="J195">
        <v>185</v>
      </c>
      <c r="K195">
        <v>30954</v>
      </c>
      <c r="L195">
        <v>194</v>
      </c>
      <c r="M195" s="14">
        <v>44517</v>
      </c>
      <c r="N195" s="8">
        <v>187</v>
      </c>
      <c r="O195">
        <v>140</v>
      </c>
    </row>
    <row r="196" spans="1:15" x14ac:dyDescent="0.3">
      <c r="A196" t="s">
        <v>205</v>
      </c>
      <c r="B196" t="s">
        <v>359</v>
      </c>
      <c r="C196">
        <v>159</v>
      </c>
      <c r="D196">
        <v>163</v>
      </c>
      <c r="E196" s="5">
        <v>1525.0944224426801</v>
      </c>
      <c r="F196" s="5">
        <v>206</v>
      </c>
      <c r="G196" s="5">
        <v>3531216.90969782</v>
      </c>
      <c r="H196" s="5">
        <v>171</v>
      </c>
      <c r="I196" s="5">
        <v>26062.5865064153</v>
      </c>
      <c r="J196">
        <v>201</v>
      </c>
      <c r="K196">
        <v>30953</v>
      </c>
      <c r="L196">
        <v>195</v>
      </c>
      <c r="M196" s="14">
        <v>26809</v>
      </c>
      <c r="N196" s="8">
        <v>199</v>
      </c>
      <c r="O196">
        <v>169</v>
      </c>
    </row>
    <row r="197" spans="1:15" x14ac:dyDescent="0.3">
      <c r="A197" t="s">
        <v>170</v>
      </c>
      <c r="B197" t="s">
        <v>262</v>
      </c>
      <c r="C197">
        <v>606</v>
      </c>
      <c r="D197">
        <v>75</v>
      </c>
      <c r="E197" s="5">
        <v>5575.9801130748101</v>
      </c>
      <c r="F197" s="5">
        <v>170</v>
      </c>
      <c r="G197" s="5">
        <v>6728857.0384544497</v>
      </c>
      <c r="H197" s="5">
        <v>112</v>
      </c>
      <c r="I197" s="5">
        <v>58508.902516930102</v>
      </c>
      <c r="J197">
        <v>173</v>
      </c>
      <c r="K197">
        <v>29553</v>
      </c>
      <c r="L197">
        <v>196</v>
      </c>
      <c r="M197" s="14">
        <v>108276</v>
      </c>
      <c r="N197" s="8">
        <v>133</v>
      </c>
      <c r="O197">
        <v>54</v>
      </c>
    </row>
    <row r="198" spans="1:15" x14ac:dyDescent="0.3">
      <c r="A198" t="s">
        <v>152</v>
      </c>
      <c r="B198" t="s">
        <v>398</v>
      </c>
      <c r="C198">
        <v>138</v>
      </c>
      <c r="D198">
        <v>170</v>
      </c>
      <c r="E198" s="5">
        <v>2155.0211452595299</v>
      </c>
      <c r="F198" s="5">
        <v>197</v>
      </c>
      <c r="G198" s="5">
        <v>3510769.4919125699</v>
      </c>
      <c r="H198" s="5">
        <v>173</v>
      </c>
      <c r="I198" s="5">
        <v>33909.526126349403</v>
      </c>
      <c r="J198">
        <v>194</v>
      </c>
      <c r="K198">
        <v>29541</v>
      </c>
      <c r="L198">
        <v>197</v>
      </c>
      <c r="M198" s="14">
        <v>29795</v>
      </c>
      <c r="N198" s="8">
        <v>197</v>
      </c>
      <c r="O198">
        <v>210</v>
      </c>
    </row>
    <row r="199" spans="1:15" x14ac:dyDescent="0.3">
      <c r="A199" t="s">
        <v>41</v>
      </c>
      <c r="B199" t="s">
        <v>366</v>
      </c>
      <c r="C199">
        <v>145</v>
      </c>
      <c r="D199">
        <v>168</v>
      </c>
      <c r="E199" s="5">
        <v>3328.1110940629601</v>
      </c>
      <c r="F199" s="5">
        <v>191</v>
      </c>
      <c r="G199" s="5">
        <v>2063044.45347349</v>
      </c>
      <c r="H199" s="5">
        <v>199</v>
      </c>
      <c r="I199" s="5">
        <v>29159.684716990101</v>
      </c>
      <c r="J199">
        <v>197</v>
      </c>
      <c r="K199">
        <v>29387</v>
      </c>
      <c r="L199">
        <v>198</v>
      </c>
      <c r="M199" s="14">
        <v>31567</v>
      </c>
      <c r="N199" s="8">
        <v>196</v>
      </c>
      <c r="O199">
        <v>177</v>
      </c>
    </row>
    <row r="200" spans="1:15" x14ac:dyDescent="0.3">
      <c r="A200" t="s">
        <v>157</v>
      </c>
      <c r="B200" t="s">
        <v>364</v>
      </c>
      <c r="C200">
        <v>149</v>
      </c>
      <c r="D200">
        <v>167</v>
      </c>
      <c r="E200" s="5">
        <v>2141.30150394784</v>
      </c>
      <c r="F200" s="5">
        <v>198</v>
      </c>
      <c r="G200" s="5">
        <v>2210237.4816091498</v>
      </c>
      <c r="H200" s="5">
        <v>197</v>
      </c>
      <c r="I200" s="5">
        <v>26910.562971162301</v>
      </c>
      <c r="J200">
        <v>199</v>
      </c>
      <c r="K200">
        <v>27075</v>
      </c>
      <c r="L200">
        <v>199</v>
      </c>
      <c r="M200" s="14">
        <v>27891</v>
      </c>
      <c r="N200" s="8">
        <v>198</v>
      </c>
      <c r="O200">
        <v>175</v>
      </c>
    </row>
    <row r="201" spans="1:15" x14ac:dyDescent="0.3">
      <c r="A201" t="s">
        <v>166</v>
      </c>
      <c r="B201" t="s">
        <v>400</v>
      </c>
      <c r="C201">
        <v>58</v>
      </c>
      <c r="D201">
        <v>205</v>
      </c>
      <c r="E201" s="5">
        <v>2101.4552695911502</v>
      </c>
      <c r="F201" s="5">
        <v>201</v>
      </c>
      <c r="G201" s="5">
        <v>1552333.29848205</v>
      </c>
      <c r="H201" s="5">
        <v>202</v>
      </c>
      <c r="I201" s="5">
        <v>27266.790290695499</v>
      </c>
      <c r="J201">
        <v>198</v>
      </c>
      <c r="K201">
        <v>26812</v>
      </c>
      <c r="L201">
        <v>200</v>
      </c>
      <c r="M201" s="14">
        <v>25778</v>
      </c>
      <c r="N201" s="8">
        <v>200</v>
      </c>
      <c r="O201">
        <v>212</v>
      </c>
    </row>
    <row r="202" spans="1:15" x14ac:dyDescent="0.3">
      <c r="A202" t="s">
        <v>145</v>
      </c>
      <c r="B202" t="s">
        <v>338</v>
      </c>
      <c r="C202">
        <v>84</v>
      </c>
      <c r="D202">
        <v>195</v>
      </c>
      <c r="E202" s="5">
        <v>1702.6493385045901</v>
      </c>
      <c r="F202" s="5">
        <v>205</v>
      </c>
      <c r="G202" s="5">
        <v>1626459.49002385</v>
      </c>
      <c r="H202" s="5">
        <v>200</v>
      </c>
      <c r="I202" s="5">
        <v>15244.3586695336</v>
      </c>
      <c r="J202">
        <v>207</v>
      </c>
      <c r="K202">
        <v>24068</v>
      </c>
      <c r="L202">
        <v>201</v>
      </c>
      <c r="M202" s="14">
        <v>13539</v>
      </c>
      <c r="N202" s="8">
        <v>208</v>
      </c>
      <c r="O202">
        <v>144</v>
      </c>
    </row>
    <row r="203" spans="1:15" x14ac:dyDescent="0.3">
      <c r="A203" t="s">
        <v>156</v>
      </c>
      <c r="B203" t="s">
        <v>399</v>
      </c>
      <c r="C203">
        <v>168</v>
      </c>
      <c r="D203">
        <v>161</v>
      </c>
      <c r="E203" s="5">
        <v>1976.6330690534</v>
      </c>
      <c r="F203" s="5">
        <v>202</v>
      </c>
      <c r="G203" s="5">
        <v>1603622.92565607</v>
      </c>
      <c r="H203" s="5">
        <v>201</v>
      </c>
      <c r="I203" s="5">
        <v>18712.168882720402</v>
      </c>
      <c r="J203">
        <v>204</v>
      </c>
      <c r="K203">
        <v>22514</v>
      </c>
      <c r="L203">
        <v>202</v>
      </c>
      <c r="M203" s="14">
        <v>16378</v>
      </c>
      <c r="N203" s="8">
        <v>205</v>
      </c>
      <c r="O203">
        <v>211</v>
      </c>
    </row>
    <row r="204" spans="1:15" x14ac:dyDescent="0.3">
      <c r="A204" t="s">
        <v>148</v>
      </c>
      <c r="B204" t="s">
        <v>340</v>
      </c>
      <c r="C204">
        <v>151</v>
      </c>
      <c r="D204">
        <v>166</v>
      </c>
      <c r="E204" s="5">
        <v>1225.7855306591</v>
      </c>
      <c r="F204" s="5">
        <v>209</v>
      </c>
      <c r="G204" s="5">
        <v>2866437.1633777502</v>
      </c>
      <c r="H204" s="5">
        <v>183</v>
      </c>
      <c r="I204" s="5">
        <v>26433.7455937745</v>
      </c>
      <c r="J204">
        <v>200</v>
      </c>
      <c r="K204">
        <v>22205</v>
      </c>
      <c r="L204">
        <v>203</v>
      </c>
      <c r="M204" s="14">
        <v>20919</v>
      </c>
      <c r="N204" s="8">
        <v>203</v>
      </c>
      <c r="O204">
        <v>146</v>
      </c>
    </row>
    <row r="205" spans="1:15" x14ac:dyDescent="0.3">
      <c r="A205" t="s">
        <v>160</v>
      </c>
      <c r="B205" t="s">
        <v>375</v>
      </c>
      <c r="C205">
        <v>71</v>
      </c>
      <c r="D205">
        <v>201</v>
      </c>
      <c r="E205" s="5">
        <v>1897.12946283164</v>
      </c>
      <c r="F205" s="5">
        <v>203</v>
      </c>
      <c r="G205" s="5">
        <v>1336150.9571835999</v>
      </c>
      <c r="H205" s="5">
        <v>205</v>
      </c>
      <c r="I205" s="5">
        <v>18657.3184198483</v>
      </c>
      <c r="J205">
        <v>205</v>
      </c>
      <c r="K205">
        <v>21916</v>
      </c>
      <c r="L205">
        <v>204</v>
      </c>
      <c r="M205" s="14">
        <v>17717</v>
      </c>
      <c r="N205" s="8">
        <v>204</v>
      </c>
      <c r="O205">
        <v>186</v>
      </c>
    </row>
    <row r="206" spans="1:15" x14ac:dyDescent="0.3">
      <c r="A206" t="s">
        <v>162</v>
      </c>
      <c r="B206" t="s">
        <v>396</v>
      </c>
      <c r="C206">
        <v>106</v>
      </c>
      <c r="D206">
        <v>184</v>
      </c>
      <c r="E206" s="5">
        <v>1885.2357851076599</v>
      </c>
      <c r="F206" s="5">
        <v>204</v>
      </c>
      <c r="G206" s="5">
        <v>3545193.0675339098</v>
      </c>
      <c r="H206" s="5">
        <v>170</v>
      </c>
      <c r="I206" s="5">
        <v>23317.974403709799</v>
      </c>
      <c r="J206">
        <v>202</v>
      </c>
      <c r="K206">
        <v>19842</v>
      </c>
      <c r="L206">
        <v>205</v>
      </c>
      <c r="M206" s="14">
        <v>21555</v>
      </c>
      <c r="N206" s="8">
        <v>201</v>
      </c>
      <c r="O206">
        <v>208</v>
      </c>
    </row>
    <row r="207" spans="1:15" x14ac:dyDescent="0.3">
      <c r="A207" t="s">
        <v>213</v>
      </c>
      <c r="B207" t="s">
        <v>391</v>
      </c>
      <c r="C207">
        <v>77</v>
      </c>
      <c r="D207">
        <v>198</v>
      </c>
      <c r="E207" s="5">
        <v>1228.0993635390601</v>
      </c>
      <c r="F207" s="5">
        <v>208</v>
      </c>
      <c r="G207" s="5">
        <v>1203589.3810393901</v>
      </c>
      <c r="H207" s="5">
        <v>209</v>
      </c>
      <c r="I207" s="5">
        <v>15223.689895162101</v>
      </c>
      <c r="J207">
        <v>209</v>
      </c>
      <c r="K207">
        <v>17534</v>
      </c>
      <c r="L207">
        <v>206</v>
      </c>
      <c r="M207" s="14">
        <v>16134</v>
      </c>
      <c r="N207" s="8">
        <v>207</v>
      </c>
      <c r="O207">
        <v>203</v>
      </c>
    </row>
    <row r="208" spans="1:15" x14ac:dyDescent="0.3">
      <c r="A208" t="s">
        <v>151</v>
      </c>
      <c r="B208" t="s">
        <v>357</v>
      </c>
      <c r="C208">
        <v>97</v>
      </c>
      <c r="D208">
        <v>189</v>
      </c>
      <c r="E208" s="5">
        <v>2452.4581495596099</v>
      </c>
      <c r="F208" s="5">
        <v>196</v>
      </c>
      <c r="G208" s="5">
        <v>1476424.8853196299</v>
      </c>
      <c r="H208" s="5">
        <v>203</v>
      </c>
      <c r="I208" s="5">
        <v>22403.707357429601</v>
      </c>
      <c r="J208">
        <v>203</v>
      </c>
      <c r="K208">
        <v>15825</v>
      </c>
      <c r="L208">
        <v>207</v>
      </c>
      <c r="M208" s="14">
        <v>20984</v>
      </c>
      <c r="N208" s="8">
        <v>202</v>
      </c>
      <c r="O208">
        <v>167</v>
      </c>
    </row>
    <row r="209" spans="1:15" x14ac:dyDescent="0.3">
      <c r="A209" t="s">
        <v>147</v>
      </c>
      <c r="B209" t="s">
        <v>346</v>
      </c>
      <c r="C209">
        <v>54</v>
      </c>
      <c r="D209">
        <v>206</v>
      </c>
      <c r="E209" s="5">
        <v>1372.2858903710501</v>
      </c>
      <c r="F209" s="5">
        <v>207</v>
      </c>
      <c r="G209" s="5">
        <v>928782.60113636195</v>
      </c>
      <c r="H209" s="5">
        <v>213</v>
      </c>
      <c r="I209" s="5">
        <v>11515.3900468019</v>
      </c>
      <c r="J209">
        <v>212</v>
      </c>
      <c r="K209">
        <v>14982</v>
      </c>
      <c r="L209">
        <v>208</v>
      </c>
      <c r="M209" s="14">
        <v>11320</v>
      </c>
      <c r="N209" s="8">
        <v>212</v>
      </c>
      <c r="O209">
        <v>154</v>
      </c>
    </row>
    <row r="210" spans="1:15" x14ac:dyDescent="0.3">
      <c r="A210" t="s">
        <v>149</v>
      </c>
      <c r="B210" t="s">
        <v>345</v>
      </c>
      <c r="C210">
        <v>82</v>
      </c>
      <c r="D210">
        <v>197</v>
      </c>
      <c r="E210" s="5">
        <v>806.63876315174105</v>
      </c>
      <c r="F210" s="5">
        <v>212</v>
      </c>
      <c r="G210" s="5">
        <v>1419186.92156702</v>
      </c>
      <c r="H210" s="5">
        <v>204</v>
      </c>
      <c r="I210" s="5">
        <v>16296.2914325823</v>
      </c>
      <c r="J210">
        <v>206</v>
      </c>
      <c r="K210">
        <v>11685</v>
      </c>
      <c r="L210">
        <v>209</v>
      </c>
      <c r="M210" s="14">
        <v>16247</v>
      </c>
      <c r="N210" s="8">
        <v>206</v>
      </c>
      <c r="O210">
        <v>153</v>
      </c>
    </row>
    <row r="211" spans="1:15" x14ac:dyDescent="0.3">
      <c r="A211" t="s">
        <v>212</v>
      </c>
      <c r="B211" t="s">
        <v>374</v>
      </c>
      <c r="C211">
        <v>60</v>
      </c>
      <c r="D211">
        <v>204</v>
      </c>
      <c r="E211" s="5">
        <v>510.57244759214802</v>
      </c>
      <c r="F211" s="5">
        <v>213</v>
      </c>
      <c r="G211" s="5">
        <v>1041518.0368751</v>
      </c>
      <c r="H211" s="5">
        <v>211</v>
      </c>
      <c r="I211" s="5">
        <v>9951.0255480821797</v>
      </c>
      <c r="J211">
        <v>213</v>
      </c>
      <c r="K211">
        <v>11214</v>
      </c>
      <c r="L211">
        <v>210</v>
      </c>
      <c r="M211" s="14">
        <v>9392</v>
      </c>
      <c r="N211" s="8">
        <v>213</v>
      </c>
      <c r="O211">
        <v>185</v>
      </c>
    </row>
    <row r="212" spans="1:15" x14ac:dyDescent="0.3">
      <c r="A212" t="s">
        <v>154</v>
      </c>
      <c r="B212" t="s">
        <v>360</v>
      </c>
      <c r="C212">
        <v>49</v>
      </c>
      <c r="D212">
        <v>209</v>
      </c>
      <c r="E212" s="5">
        <v>1205.3771879845899</v>
      </c>
      <c r="F212" s="5">
        <v>210</v>
      </c>
      <c r="G212" s="5">
        <v>1071848.32578926</v>
      </c>
      <c r="H212" s="5">
        <v>210</v>
      </c>
      <c r="I212" s="5">
        <v>15225.829065706999</v>
      </c>
      <c r="J212">
        <v>208</v>
      </c>
      <c r="K212">
        <v>10957</v>
      </c>
      <c r="L212">
        <v>211</v>
      </c>
      <c r="M212" s="14">
        <v>13085</v>
      </c>
      <c r="N212" s="8">
        <v>210</v>
      </c>
      <c r="O212">
        <v>170</v>
      </c>
    </row>
    <row r="213" spans="1:15" x14ac:dyDescent="0.3">
      <c r="A213" t="s">
        <v>155</v>
      </c>
      <c r="B213" t="s">
        <v>401</v>
      </c>
      <c r="C213">
        <v>50</v>
      </c>
      <c r="D213">
        <v>208</v>
      </c>
      <c r="E213" s="5">
        <v>872.20286364234403</v>
      </c>
      <c r="F213" s="5">
        <v>211</v>
      </c>
      <c r="G213" s="5">
        <v>1258828.8464609301</v>
      </c>
      <c r="H213" s="5">
        <v>206</v>
      </c>
      <c r="I213" s="5">
        <v>13681.7594803752</v>
      </c>
      <c r="J213">
        <v>211</v>
      </c>
      <c r="K213">
        <v>10837</v>
      </c>
      <c r="L213">
        <v>212</v>
      </c>
      <c r="M213" s="14">
        <v>12848</v>
      </c>
      <c r="N213" s="8">
        <v>211</v>
      </c>
      <c r="O213">
        <v>213</v>
      </c>
    </row>
    <row r="214" spans="1:15" x14ac:dyDescent="0.3">
      <c r="A214" t="s">
        <v>150</v>
      </c>
      <c r="B214" t="s">
        <v>417</v>
      </c>
      <c r="C214">
        <v>96</v>
      </c>
      <c r="D214">
        <v>191</v>
      </c>
      <c r="E214" s="5">
        <v>2952.0656014309898</v>
      </c>
      <c r="F214" s="5">
        <v>193</v>
      </c>
      <c r="G214" s="5">
        <v>1220630.56447425</v>
      </c>
      <c r="H214" s="5">
        <v>207</v>
      </c>
      <c r="I214" s="5">
        <v>14716.314423743501</v>
      </c>
      <c r="J214">
        <v>210</v>
      </c>
      <c r="K214">
        <v>8499</v>
      </c>
      <c r="L214">
        <v>213</v>
      </c>
      <c r="M214" s="14">
        <v>13426</v>
      </c>
      <c r="N214" s="8">
        <v>209</v>
      </c>
      <c r="O214">
        <v>129</v>
      </c>
    </row>
    <row r="215" spans="1:15" ht="15" thickBot="1" x14ac:dyDescent="0.35">
      <c r="C215" s="25">
        <f>SUM(C2:C214)</f>
        <v>444028</v>
      </c>
      <c r="E215" s="26">
        <f>SUM(E2:E214)</f>
        <v>7806897.9038856393</v>
      </c>
      <c r="F215" s="5"/>
      <c r="G215" s="26">
        <f>SUM(G2:G214)</f>
        <v>5983459779.3428898</v>
      </c>
      <c r="H215" s="5"/>
      <c r="I215" s="26">
        <f>SUM(I2:I214)</f>
        <v>61111835.931609914</v>
      </c>
      <c r="K215" s="26">
        <f>SUM(K2:K214)</f>
        <v>61739392</v>
      </c>
      <c r="M215" s="26">
        <f>SUM(M2:M214)</f>
        <v>60378055</v>
      </c>
      <c r="N215" s="8"/>
    </row>
    <row r="216" spans="1:15" ht="15" thickTop="1" x14ac:dyDescent="0.3"/>
    <row r="217" spans="1:15" x14ac:dyDescent="0.3">
      <c r="B217" s="10" t="s">
        <v>455</v>
      </c>
      <c r="C217" s="12">
        <f>CORREL(J2:J214,L2:L214)</f>
        <v>0.98609555410402805</v>
      </c>
    </row>
    <row r="218" spans="1:15" x14ac:dyDescent="0.3">
      <c r="B218" s="10" t="s">
        <v>456</v>
      </c>
      <c r="C218" s="12">
        <f>CORREL(J2:J214,N2:N214)</f>
        <v>0.986335221698734</v>
      </c>
    </row>
    <row r="219" spans="1:15" x14ac:dyDescent="0.3">
      <c r="B219" s="10" t="s">
        <v>457</v>
      </c>
      <c r="C219" s="12">
        <f>CORREL(L2:L214,N2:N214)</f>
        <v>0.97524345508778287</v>
      </c>
    </row>
    <row r="220" spans="1:15" x14ac:dyDescent="0.3">
      <c r="B220" s="10" t="s">
        <v>454</v>
      </c>
      <c r="C220" s="12">
        <f>CORREL(D2:D214,H2:H214)</f>
        <v>0.81682317498714729</v>
      </c>
    </row>
    <row r="221" spans="1:15" x14ac:dyDescent="0.3">
      <c r="B221" s="10" t="s">
        <v>458</v>
      </c>
      <c r="C221" s="12">
        <f>CORREL(H2:H214,O2:O214)</f>
        <v>0.75889212263891914</v>
      </c>
    </row>
    <row r="222" spans="1:15" x14ac:dyDescent="0.3">
      <c r="B222" s="2"/>
      <c r="C222" s="4"/>
      <c r="E222" s="29" t="s">
        <v>0</v>
      </c>
      <c r="F222" s="29"/>
    </row>
    <row r="223" spans="1:15" x14ac:dyDescent="0.3">
      <c r="B223" s="10" t="s">
        <v>484</v>
      </c>
      <c r="C223" s="17">
        <f>SUM(K2:K17)</f>
        <v>30648431</v>
      </c>
      <c r="D223" s="17">
        <f>SUM(K18:K214)</f>
        <v>31090961</v>
      </c>
      <c r="E223" s="18">
        <v>16</v>
      </c>
      <c r="F223" s="18">
        <v>197</v>
      </c>
      <c r="G223" s="11">
        <f>E223/213*100</f>
        <v>7.511737089201878</v>
      </c>
      <c r="H223" s="20">
        <f>F223/213*100</f>
        <v>92.488262910798127</v>
      </c>
    </row>
    <row r="224" spans="1:15" x14ac:dyDescent="0.3">
      <c r="B224" s="10" t="s">
        <v>485</v>
      </c>
      <c r="C224" s="17">
        <f>SUM(I2:I17)</f>
        <v>30514085.242329955</v>
      </c>
      <c r="D224" s="17">
        <f>SUM(I18:I214)</f>
        <v>30597750.689280048</v>
      </c>
      <c r="E224" s="18">
        <v>16</v>
      </c>
      <c r="F224" s="18">
        <v>197</v>
      </c>
      <c r="G224" s="11">
        <f t="shared" ref="G224:G228" si="0">E224/213*100</f>
        <v>7.511737089201878</v>
      </c>
      <c r="H224" s="20">
        <f t="shared" ref="H224:H228" si="1">F224/213*100</f>
        <v>92.488262910798127</v>
      </c>
    </row>
    <row r="225" spans="2:8" x14ac:dyDescent="0.3">
      <c r="B225" s="10" t="s">
        <v>486</v>
      </c>
      <c r="C225" s="17">
        <f>SUM(M2:M17)</f>
        <v>29306032</v>
      </c>
      <c r="D225" s="17">
        <f>SUM(M18:M214)</f>
        <v>31072022.999999993</v>
      </c>
      <c r="E225" s="18">
        <v>16</v>
      </c>
      <c r="F225" s="18">
        <v>197</v>
      </c>
      <c r="G225" s="11">
        <f t="shared" si="0"/>
        <v>7.511737089201878</v>
      </c>
      <c r="H225" s="20">
        <f t="shared" si="1"/>
        <v>92.488262910798127</v>
      </c>
    </row>
    <row r="226" spans="2:8" x14ac:dyDescent="0.3">
      <c r="B226" s="10" t="s">
        <v>487</v>
      </c>
      <c r="C226" s="17">
        <f>SUM(G2:G6)</f>
        <v>2989244968.7624731</v>
      </c>
      <c r="D226" s="17">
        <f>SUM(G7:G214)</f>
        <v>2994214810.5804238</v>
      </c>
      <c r="E226" s="18">
        <v>5</v>
      </c>
      <c r="F226" s="18">
        <v>208</v>
      </c>
      <c r="G226" s="11">
        <f t="shared" si="0"/>
        <v>2.3474178403755865</v>
      </c>
      <c r="H226" s="20">
        <f t="shared" si="1"/>
        <v>97.652582159624416</v>
      </c>
    </row>
    <row r="227" spans="2:8" x14ac:dyDescent="0.3">
      <c r="B227" s="10" t="s">
        <v>488</v>
      </c>
      <c r="C227" s="17">
        <f>SUM(C2:C5)</f>
        <v>223738</v>
      </c>
      <c r="D227" s="17">
        <f>SUM(C6:C214)</f>
        <v>220290</v>
      </c>
      <c r="E227" s="18">
        <v>4</v>
      </c>
      <c r="F227" s="18">
        <v>209</v>
      </c>
      <c r="G227" s="11">
        <f t="shared" si="0"/>
        <v>1.8779342723004695</v>
      </c>
      <c r="H227" s="20">
        <f t="shared" si="1"/>
        <v>98.122065727699521</v>
      </c>
    </row>
    <row r="228" spans="2:8" x14ac:dyDescent="0.3">
      <c r="B228" s="13" t="s">
        <v>489</v>
      </c>
      <c r="C228" s="17">
        <f>SUM(E2:E12)</f>
        <v>3831460.2785190549</v>
      </c>
      <c r="D228" s="17">
        <f>SUM(E13:E214)</f>
        <v>3975437.6253665816</v>
      </c>
      <c r="E228" s="18">
        <v>11</v>
      </c>
      <c r="F228" s="18">
        <v>202</v>
      </c>
      <c r="G228" s="11">
        <f t="shared" si="0"/>
        <v>5.164319248826291</v>
      </c>
      <c r="H228" s="20">
        <f t="shared" si="1"/>
        <v>94.835680751173712</v>
      </c>
    </row>
    <row r="230" spans="2:8" x14ac:dyDescent="0.3">
      <c r="B230" s="19" t="s">
        <v>471</v>
      </c>
      <c r="C230" s="19">
        <v>1996</v>
      </c>
      <c r="D230" s="19">
        <v>2001</v>
      </c>
      <c r="E230" s="19">
        <v>2011</v>
      </c>
      <c r="F230" s="19">
        <v>2016</v>
      </c>
      <c r="G230" s="19">
        <v>2022</v>
      </c>
    </row>
    <row r="231" spans="2:8" x14ac:dyDescent="0.3">
      <c r="B231" s="19" t="s">
        <v>465</v>
      </c>
      <c r="C231" s="18">
        <v>5</v>
      </c>
      <c r="D231" s="18">
        <v>6</v>
      </c>
      <c r="E231" s="18">
        <v>6</v>
      </c>
      <c r="F231" s="18">
        <v>6</v>
      </c>
      <c r="G231" s="18">
        <f>COUNTIF(K2:K214,"&gt;1000000")</f>
        <v>6</v>
      </c>
    </row>
    <row r="232" spans="2:8" x14ac:dyDescent="0.3">
      <c r="B232" s="19" t="s">
        <v>469</v>
      </c>
      <c r="C232" s="18">
        <v>7</v>
      </c>
      <c r="D232" s="18">
        <v>8</v>
      </c>
      <c r="E232" s="18">
        <v>11</v>
      </c>
      <c r="F232" s="18">
        <v>9</v>
      </c>
      <c r="G232" s="18">
        <f>COUNTIF(K2:K214,"&gt;=500000")-COUNTIF(K2:K214,"&gt;=1000000")</f>
        <v>14</v>
      </c>
    </row>
    <row r="233" spans="2:8" x14ac:dyDescent="0.3">
      <c r="B233" s="19" t="s">
        <v>466</v>
      </c>
      <c r="C233" s="18">
        <v>21</v>
      </c>
      <c r="D233" s="18">
        <v>24</v>
      </c>
      <c r="E233" s="18">
        <v>25</v>
      </c>
      <c r="F233" s="18">
        <v>33</v>
      </c>
      <c r="G233" s="18">
        <f>COUNTIF(K2:K214,"&gt;=250000")-COUNTIF(K2:K214,"&gt;=500000")</f>
        <v>32</v>
      </c>
    </row>
    <row r="234" spans="2:8" x14ac:dyDescent="0.3">
      <c r="B234" s="19" t="s">
        <v>470</v>
      </c>
      <c r="C234" s="18">
        <v>73</v>
      </c>
      <c r="D234" s="18">
        <v>78</v>
      </c>
      <c r="E234" s="18">
        <v>79</v>
      </c>
      <c r="F234" s="18">
        <v>83</v>
      </c>
      <c r="G234" s="18">
        <f>COUNTIF(K2:K214,"&gt;=100000")-COUNTIF(K2:K214,"&gt;=250000")</f>
        <v>87</v>
      </c>
    </row>
    <row r="235" spans="2:8" x14ac:dyDescent="0.3">
      <c r="B235" s="19" t="s">
        <v>468</v>
      </c>
      <c r="C235" s="18">
        <v>53</v>
      </c>
      <c r="D235" s="18">
        <v>52</v>
      </c>
      <c r="E235" s="18">
        <v>50</v>
      </c>
      <c r="F235" s="18">
        <v>45</v>
      </c>
      <c r="G235" s="18">
        <f>COUNTIF(K2:K214,"&gt;=50000")-COUNTIF(K2:K214,"&gt;=100000")</f>
        <v>42</v>
      </c>
    </row>
    <row r="236" spans="2:8" x14ac:dyDescent="0.3">
      <c r="B236" s="19" t="s">
        <v>467</v>
      </c>
      <c r="C236" s="18">
        <v>54</v>
      </c>
      <c r="D236" s="18">
        <v>45</v>
      </c>
      <c r="E236" s="18">
        <v>42</v>
      </c>
      <c r="F236" s="18">
        <v>37</v>
      </c>
      <c r="G236" s="18">
        <f>COUNTIF(K2:K214,"&lt;50000")</f>
        <v>32</v>
      </c>
    </row>
    <row r="237" spans="2:8" x14ac:dyDescent="0.3">
      <c r="B237" s="9"/>
      <c r="C237" s="9">
        <f>SUM(C231:C236)</f>
        <v>213</v>
      </c>
      <c r="D237" s="9">
        <f t="shared" ref="D237:G237" si="2">SUM(D231:D236)</f>
        <v>213</v>
      </c>
      <c r="E237" s="9">
        <f t="shared" si="2"/>
        <v>213</v>
      </c>
      <c r="F237" s="9">
        <f t="shared" si="2"/>
        <v>213</v>
      </c>
      <c r="G237" s="9">
        <f t="shared" si="2"/>
        <v>213</v>
      </c>
    </row>
    <row r="239" spans="2:8" x14ac:dyDescent="0.3">
      <c r="B239" s="7" t="s">
        <v>473</v>
      </c>
      <c r="C239">
        <f>SUM(K2:K8,K13)</f>
        <v>24736182</v>
      </c>
      <c r="D239" s="21">
        <f>C239/K215</f>
        <v>0.40065477159217894</v>
      </c>
    </row>
    <row r="240" spans="2:8" x14ac:dyDescent="0.3">
      <c r="B240" s="7" t="s">
        <v>472</v>
      </c>
      <c r="C240">
        <f>SUM(K2:K11)</f>
        <v>26531650</v>
      </c>
      <c r="D240" s="21">
        <f>C240/K215</f>
        <v>0.42973617232900513</v>
      </c>
    </row>
    <row r="242" spans="2:4" x14ac:dyDescent="0.3">
      <c r="B242" s="7" t="s">
        <v>492</v>
      </c>
      <c r="C242">
        <f>SUM(C2,C3,C4,C5,C6,C7,C8,C9)</f>
        <v>295966</v>
      </c>
      <c r="D242" s="28">
        <f>C242/C215</f>
        <v>0.66654805552802976</v>
      </c>
    </row>
    <row r="243" spans="2:4" x14ac:dyDescent="0.3">
      <c r="B243" s="7" t="s">
        <v>493</v>
      </c>
      <c r="C243">
        <f>SUM(C2:C11)</f>
        <v>305922</v>
      </c>
      <c r="D243" s="28">
        <f>C243/C215</f>
        <v>0.688970064950859</v>
      </c>
    </row>
  </sheetData>
  <autoFilter ref="A1:O214" xr:uid="{DE41A42F-A12E-40A1-8654-0D1ED51E1A3F}">
    <sortState xmlns:xlrd2="http://schemas.microsoft.com/office/spreadsheetml/2017/richdata2" ref="A2:O215">
      <sortCondition ref="L1:L214"/>
    </sortState>
  </autoFilter>
  <mergeCells count="1">
    <mergeCell ref="E222:F2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369F6-534C-4C98-88E3-5493AF549372}">
  <dimension ref="A1:AB228"/>
  <sheetViews>
    <sheetView topLeftCell="A194" zoomScaleNormal="100" workbookViewId="0">
      <selection activeCell="B2" sqref="B2"/>
    </sheetView>
  </sheetViews>
  <sheetFormatPr defaultRowHeight="14.4" x14ac:dyDescent="0.3"/>
  <cols>
    <col min="1" max="1" width="8.33203125" bestFit="1" customWidth="1"/>
    <col min="2" max="2" width="50.21875" bestFit="1" customWidth="1"/>
    <col min="3" max="3" width="21.88671875" customWidth="1"/>
    <col min="4" max="4" width="27.77734375" bestFit="1" customWidth="1"/>
    <col min="5" max="5" width="12.77734375" customWidth="1"/>
    <col min="6" max="6" width="18.6640625" customWidth="1"/>
    <col min="7" max="7" width="25.44140625" customWidth="1"/>
    <col min="8" max="8" width="29" customWidth="1"/>
    <col min="9" max="9" width="25.5546875" customWidth="1"/>
    <col min="10" max="10" width="29" customWidth="1"/>
    <col min="11" max="14" width="17.6640625" customWidth="1"/>
    <col min="15" max="15" width="19.21875" customWidth="1"/>
    <col min="16" max="16" width="22.88671875" customWidth="1"/>
    <col min="17" max="17" width="9.6640625" customWidth="1"/>
    <col min="18" max="18" width="15.5546875" customWidth="1"/>
    <col min="19" max="19" width="22" customWidth="1"/>
    <col min="20" max="20" width="25.6640625" bestFit="1" customWidth="1"/>
    <col min="21" max="21" width="12.33203125" bestFit="1" customWidth="1"/>
    <col min="22" max="22" width="15.33203125" bestFit="1" customWidth="1"/>
    <col min="23" max="23" width="27.44140625" style="9" bestFit="1" customWidth="1"/>
    <col min="24" max="24" width="27.44140625" style="9" customWidth="1"/>
    <col min="25" max="25" width="13.88671875" bestFit="1" customWidth="1"/>
    <col min="26" max="26" width="21.77734375" bestFit="1" customWidth="1"/>
    <col min="27" max="27" width="11.21875" bestFit="1" customWidth="1"/>
    <col min="28" max="28" width="14.88671875" bestFit="1" customWidth="1"/>
  </cols>
  <sheetData>
    <row r="1" spans="1:28" x14ac:dyDescent="0.3">
      <c r="A1" s="3" t="s">
        <v>1</v>
      </c>
      <c r="B1" s="3" t="s">
        <v>0</v>
      </c>
      <c r="C1" s="3" t="s">
        <v>215</v>
      </c>
      <c r="D1" s="3" t="s">
        <v>440</v>
      </c>
      <c r="E1" s="3" t="s">
        <v>218</v>
      </c>
      <c r="F1" s="3" t="s">
        <v>438</v>
      </c>
      <c r="G1" s="3" t="s">
        <v>450</v>
      </c>
      <c r="H1" s="3" t="s">
        <v>452</v>
      </c>
      <c r="I1" s="3" t="s">
        <v>451</v>
      </c>
      <c r="J1" s="3" t="s">
        <v>453</v>
      </c>
      <c r="K1" s="3" t="s">
        <v>445</v>
      </c>
      <c r="L1" s="3" t="s">
        <v>448</v>
      </c>
      <c r="M1" s="3" t="s">
        <v>447</v>
      </c>
      <c r="N1" s="3" t="s">
        <v>449</v>
      </c>
      <c r="O1" s="3" t="s">
        <v>216</v>
      </c>
      <c r="P1" s="3" t="s">
        <v>434</v>
      </c>
      <c r="Q1" s="3" t="s">
        <v>219</v>
      </c>
      <c r="R1" s="3" t="s">
        <v>436</v>
      </c>
      <c r="S1" s="3" t="s">
        <v>217</v>
      </c>
      <c r="T1" s="3" t="s">
        <v>435</v>
      </c>
      <c r="U1" s="3" t="s">
        <v>220</v>
      </c>
      <c r="V1" s="3" t="s">
        <v>437</v>
      </c>
      <c r="W1" s="7" t="s">
        <v>442</v>
      </c>
      <c r="X1" s="7" t="s">
        <v>443</v>
      </c>
      <c r="Y1" s="7" t="s">
        <v>441</v>
      </c>
      <c r="Z1" s="7" t="s">
        <v>444</v>
      </c>
      <c r="AA1" s="3" t="s">
        <v>402</v>
      </c>
      <c r="AB1" s="3" t="s">
        <v>439</v>
      </c>
    </row>
    <row r="2" spans="1:28" x14ac:dyDescent="0.3">
      <c r="A2" t="s">
        <v>61</v>
      </c>
      <c r="B2" t="s">
        <v>221</v>
      </c>
      <c r="C2">
        <v>79189</v>
      </c>
      <c r="D2" s="6">
        <f t="shared" ref="D2:D65" si="0">LN(C2)</f>
        <v>11.279592679267674</v>
      </c>
      <c r="E2">
        <v>1</v>
      </c>
      <c r="F2" s="6">
        <f t="shared" ref="F2:F65" si="1">LN(E2)</f>
        <v>0</v>
      </c>
      <c r="G2" s="5">
        <v>854198.79049518495</v>
      </c>
      <c r="H2" s="6">
        <f t="shared" ref="H2:H65" si="2">LN(G2)</f>
        <v>13.657919221438121</v>
      </c>
      <c r="I2" s="5">
        <v>1</v>
      </c>
      <c r="J2" s="6">
        <f t="shared" ref="J2:J65" si="3">LN(I2)</f>
        <v>0</v>
      </c>
      <c r="K2" s="5">
        <v>878526133.72834396</v>
      </c>
      <c r="L2" s="6">
        <f t="shared" ref="L2:L65" si="4">LN(K2)</f>
        <v>20.593756213274563</v>
      </c>
      <c r="M2" s="5">
        <v>1</v>
      </c>
      <c r="N2" s="6">
        <f t="shared" ref="N2:N65" si="5">LN(M2)</f>
        <v>0</v>
      </c>
      <c r="O2" s="5">
        <v>5659778.5116664302</v>
      </c>
      <c r="P2" s="6">
        <f t="shared" ref="P2:P65" si="6">LN(O2)</f>
        <v>15.548895317199269</v>
      </c>
      <c r="Q2">
        <v>1</v>
      </c>
      <c r="R2" s="6">
        <f t="shared" ref="R2:R65" si="7">LN(Q2)</f>
        <v>0</v>
      </c>
      <c r="S2">
        <v>4784240</v>
      </c>
      <c r="T2" s="6">
        <f t="shared" ref="T2:T65" si="8">LN(S2)</f>
        <v>15.380837740578352</v>
      </c>
      <c r="U2">
        <v>1</v>
      </c>
      <c r="V2" s="6">
        <f t="shared" ref="V2:V65" si="9">LN(U2)</f>
        <v>0</v>
      </c>
      <c r="W2" s="5">
        <v>5210410</v>
      </c>
      <c r="X2" s="6">
        <f t="shared" ref="X2:X65" si="10">LN(W2)</f>
        <v>15.466169105450934</v>
      </c>
      <c r="Y2" s="5">
        <v>1</v>
      </c>
      <c r="Z2" s="6">
        <f t="shared" ref="Z2:Z65" si="11">LN(Y2)</f>
        <v>0</v>
      </c>
      <c r="AA2">
        <v>1</v>
      </c>
      <c r="AB2" s="6">
        <f t="shared" ref="AB2:AB65" si="12">LN(AA2)</f>
        <v>0</v>
      </c>
    </row>
    <row r="3" spans="1:28" x14ac:dyDescent="0.3">
      <c r="A3" t="s">
        <v>3</v>
      </c>
      <c r="B3" t="s">
        <v>223</v>
      </c>
      <c r="C3">
        <v>64640</v>
      </c>
      <c r="D3" s="6">
        <f t="shared" si="0"/>
        <v>11.076588693194976</v>
      </c>
      <c r="E3">
        <v>2</v>
      </c>
      <c r="F3" s="6">
        <f t="shared" si="1"/>
        <v>0.69314718055994529</v>
      </c>
      <c r="G3" s="5">
        <v>578634.98128067295</v>
      </c>
      <c r="H3" s="6">
        <f t="shared" si="2"/>
        <v>13.268427128183795</v>
      </c>
      <c r="I3" s="5">
        <v>3</v>
      </c>
      <c r="J3" s="6">
        <f t="shared" si="3"/>
        <v>1.0986122886681098</v>
      </c>
      <c r="K3" s="5">
        <v>584560310.70625806</v>
      </c>
      <c r="L3" s="6">
        <f t="shared" si="4"/>
        <v>20.18637051696868</v>
      </c>
      <c r="M3" s="5">
        <v>2</v>
      </c>
      <c r="N3" s="6">
        <f t="shared" si="5"/>
        <v>0.69314718055994529</v>
      </c>
      <c r="O3" s="5">
        <v>4520163.5693632504</v>
      </c>
      <c r="P3" s="6">
        <f t="shared" si="6"/>
        <v>15.324058739065871</v>
      </c>
      <c r="Q3">
        <v>2</v>
      </c>
      <c r="R3" s="6">
        <f t="shared" si="7"/>
        <v>0.69314718055994529</v>
      </c>
      <c r="S3">
        <v>4698599</v>
      </c>
      <c r="T3" s="6">
        <f t="shared" si="8"/>
        <v>15.362774937137708</v>
      </c>
      <c r="U3">
        <v>2</v>
      </c>
      <c r="V3" s="6">
        <f t="shared" si="9"/>
        <v>0.69314718055994529</v>
      </c>
      <c r="W3" s="5">
        <v>4574835</v>
      </c>
      <c r="X3" s="6">
        <f t="shared" si="10"/>
        <v>15.33608119046761</v>
      </c>
      <c r="Y3" s="5">
        <v>2</v>
      </c>
      <c r="Z3" s="6">
        <f t="shared" si="11"/>
        <v>0.69314718055994529</v>
      </c>
      <c r="AA3">
        <v>3</v>
      </c>
      <c r="AB3" s="6">
        <f t="shared" si="12"/>
        <v>1.0986122886681098</v>
      </c>
    </row>
    <row r="4" spans="1:28" x14ac:dyDescent="0.3">
      <c r="A4" t="s">
        <v>36</v>
      </c>
      <c r="B4" t="s">
        <v>224</v>
      </c>
      <c r="C4">
        <v>38499</v>
      </c>
      <c r="D4" s="6">
        <f t="shared" si="0"/>
        <v>10.55838754591257</v>
      </c>
      <c r="E4">
        <v>5</v>
      </c>
      <c r="F4" s="6">
        <f t="shared" si="1"/>
        <v>1.6094379124341003</v>
      </c>
      <c r="G4" s="5">
        <v>313613.52228049998</v>
      </c>
      <c r="H4" s="6">
        <f t="shared" si="2"/>
        <v>12.655916686045671</v>
      </c>
      <c r="I4" s="5">
        <v>5</v>
      </c>
      <c r="J4" s="6">
        <f t="shared" si="3"/>
        <v>1.6094379124341003</v>
      </c>
      <c r="K4" s="5">
        <v>565702527.17759502</v>
      </c>
      <c r="L4" s="6">
        <f t="shared" si="4"/>
        <v>20.153578927649338</v>
      </c>
      <c r="M4" s="5">
        <v>4</v>
      </c>
      <c r="N4" s="6">
        <f t="shared" si="5"/>
        <v>1.3862943611198906</v>
      </c>
      <c r="O4" s="5">
        <v>4184944.16556801</v>
      </c>
      <c r="P4" s="6">
        <f t="shared" si="6"/>
        <v>15.247003920255903</v>
      </c>
      <c r="Q4">
        <v>3</v>
      </c>
      <c r="R4" s="6">
        <f t="shared" si="7"/>
        <v>1.0986122886681098</v>
      </c>
      <c r="S4">
        <v>4223177</v>
      </c>
      <c r="T4" s="6">
        <f t="shared" si="8"/>
        <v>15.256098246369497</v>
      </c>
      <c r="U4">
        <v>3</v>
      </c>
      <c r="V4" s="6">
        <f t="shared" si="9"/>
        <v>1.0986122886681098</v>
      </c>
      <c r="W4" s="5">
        <v>3990201</v>
      </c>
      <c r="X4" s="6">
        <f t="shared" si="10"/>
        <v>15.199352163537071</v>
      </c>
      <c r="Y4" s="5">
        <v>3</v>
      </c>
      <c r="Z4" s="6">
        <f t="shared" si="11"/>
        <v>1.0986122886681098</v>
      </c>
      <c r="AA4">
        <v>4</v>
      </c>
      <c r="AB4" s="6">
        <f t="shared" si="12"/>
        <v>1.3862943611198906</v>
      </c>
    </row>
    <row r="5" spans="1:28" x14ac:dyDescent="0.3">
      <c r="A5" t="s">
        <v>35</v>
      </c>
      <c r="B5" t="s">
        <v>222</v>
      </c>
      <c r="C5">
        <v>41410</v>
      </c>
      <c r="D5" s="6">
        <f t="shared" si="0"/>
        <v>10.631277676539613</v>
      </c>
      <c r="E5">
        <v>4</v>
      </c>
      <c r="F5" s="6">
        <f t="shared" si="1"/>
        <v>1.3862943611198906</v>
      </c>
      <c r="G5" s="5">
        <v>694371.71922450198</v>
      </c>
      <c r="H5" s="6">
        <f t="shared" si="2"/>
        <v>13.450762714575674</v>
      </c>
      <c r="I5" s="5">
        <v>2</v>
      </c>
      <c r="J5" s="6">
        <f t="shared" si="3"/>
        <v>0.69314718055994529</v>
      </c>
      <c r="K5" s="5">
        <v>392918913.67743301</v>
      </c>
      <c r="L5" s="6">
        <f t="shared" si="4"/>
        <v>19.789113822024763</v>
      </c>
      <c r="M5" s="5">
        <v>5</v>
      </c>
      <c r="N5" s="6">
        <f t="shared" si="5"/>
        <v>1.6094379124341003</v>
      </c>
      <c r="O5" s="5">
        <v>3926676.80570962</v>
      </c>
      <c r="P5" s="6">
        <f t="shared" si="6"/>
        <v>15.183304029615496</v>
      </c>
      <c r="Q5">
        <v>4</v>
      </c>
      <c r="R5" s="6">
        <f t="shared" si="7"/>
        <v>1.3862943611198906</v>
      </c>
      <c r="S5">
        <v>4054357</v>
      </c>
      <c r="T5" s="6">
        <f t="shared" si="8"/>
        <v>15.215302663291073</v>
      </c>
      <c r="U5">
        <v>4</v>
      </c>
      <c r="V5" s="6">
        <f t="shared" si="9"/>
        <v>1.3862943611198906</v>
      </c>
      <c r="W5" s="5">
        <v>3568623</v>
      </c>
      <c r="X5" s="6">
        <f t="shared" si="10"/>
        <v>15.087690365063219</v>
      </c>
      <c r="Y5" s="5">
        <v>4</v>
      </c>
      <c r="Z5" s="6">
        <f t="shared" si="11"/>
        <v>1.3862943611198906</v>
      </c>
      <c r="AA5">
        <v>2</v>
      </c>
      <c r="AB5" s="6">
        <f t="shared" si="12"/>
        <v>0.69314718055994529</v>
      </c>
    </row>
    <row r="6" spans="1:28" x14ac:dyDescent="0.3">
      <c r="A6" t="s">
        <v>190</v>
      </c>
      <c r="B6" t="s">
        <v>225</v>
      </c>
      <c r="C6">
        <v>48456</v>
      </c>
      <c r="D6" s="6">
        <f t="shared" si="0"/>
        <v>10.788411448660783</v>
      </c>
      <c r="E6">
        <v>3</v>
      </c>
      <c r="F6" s="6">
        <f t="shared" si="1"/>
        <v>1.0986122886681098</v>
      </c>
      <c r="G6" s="5">
        <v>517743.35952433001</v>
      </c>
      <c r="H6" s="6">
        <f t="shared" si="2"/>
        <v>13.1572349535345</v>
      </c>
      <c r="I6" s="5">
        <v>4</v>
      </c>
      <c r="J6" s="6">
        <f t="shared" si="3"/>
        <v>1.3862943611198906</v>
      </c>
      <c r="K6" s="5">
        <v>567537083.47284305</v>
      </c>
      <c r="L6" s="6">
        <f t="shared" si="4"/>
        <v>20.156816650511516</v>
      </c>
      <c r="M6" s="5">
        <v>3</v>
      </c>
      <c r="N6" s="6">
        <f t="shared" si="5"/>
        <v>1.0986122886681098</v>
      </c>
      <c r="O6" s="5">
        <v>3723480.7820798298</v>
      </c>
      <c r="P6" s="6">
        <f t="shared" si="6"/>
        <v>15.130169482867961</v>
      </c>
      <c r="Q6">
        <v>5</v>
      </c>
      <c r="R6" s="6">
        <f t="shared" si="7"/>
        <v>1.6094379124341003</v>
      </c>
      <c r="S6">
        <v>4025333</v>
      </c>
      <c r="T6" s="6">
        <f t="shared" si="8"/>
        <v>15.208118198331876</v>
      </c>
      <c r="U6">
        <v>5</v>
      </c>
      <c r="V6" s="6">
        <f t="shared" si="9"/>
        <v>1.6094379124341003</v>
      </c>
      <c r="W6" s="5">
        <v>3545909</v>
      </c>
      <c r="X6" s="6">
        <f t="shared" si="10"/>
        <v>15.081305102568441</v>
      </c>
      <c r="Y6" s="5">
        <v>5</v>
      </c>
      <c r="Z6" s="6">
        <f t="shared" si="11"/>
        <v>1.6094379124341003</v>
      </c>
      <c r="AA6">
        <v>5</v>
      </c>
      <c r="AB6" s="6">
        <f t="shared" si="12"/>
        <v>1.6094379124341003</v>
      </c>
    </row>
    <row r="7" spans="1:28" x14ac:dyDescent="0.3">
      <c r="A7" t="s">
        <v>171</v>
      </c>
      <c r="B7" t="s">
        <v>227</v>
      </c>
      <c r="C7">
        <v>12121</v>
      </c>
      <c r="D7" s="6">
        <f t="shared" si="0"/>
        <v>9.4026947644705121</v>
      </c>
      <c r="E7">
        <v>6</v>
      </c>
      <c r="F7" s="6">
        <f t="shared" si="1"/>
        <v>1.791759469228055</v>
      </c>
      <c r="G7" s="5">
        <v>202757.36543298099</v>
      </c>
      <c r="H7" s="6">
        <f t="shared" si="2"/>
        <v>12.219765298977412</v>
      </c>
      <c r="I7" s="5">
        <v>7</v>
      </c>
      <c r="J7" s="6">
        <f t="shared" si="3"/>
        <v>1.9459101490553132</v>
      </c>
      <c r="K7" s="5">
        <v>156633909.884671</v>
      </c>
      <c r="L7" s="6">
        <f t="shared" si="4"/>
        <v>18.869421856296253</v>
      </c>
      <c r="M7" s="5">
        <v>6</v>
      </c>
      <c r="N7" s="6">
        <f t="shared" si="5"/>
        <v>1.791759469228055</v>
      </c>
      <c r="O7" s="5">
        <v>1367413.53094838</v>
      </c>
      <c r="P7" s="6">
        <f t="shared" si="6"/>
        <v>14.128431579797089</v>
      </c>
      <c r="Q7">
        <v>6</v>
      </c>
      <c r="R7" s="6">
        <f t="shared" si="7"/>
        <v>1.791759469228055</v>
      </c>
      <c r="S7">
        <v>1174572</v>
      </c>
      <c r="T7" s="6">
        <f t="shared" si="8"/>
        <v>13.976414383884164</v>
      </c>
      <c r="U7">
        <v>6</v>
      </c>
      <c r="V7" s="6">
        <f t="shared" si="9"/>
        <v>1.791759469228055</v>
      </c>
      <c r="W7" s="5">
        <v>1408984</v>
      </c>
      <c r="X7" s="6">
        <f t="shared" si="10"/>
        <v>14.158379435245015</v>
      </c>
      <c r="Y7" s="5">
        <v>6</v>
      </c>
      <c r="Z7" s="6">
        <f t="shared" si="11"/>
        <v>1.791759469228055</v>
      </c>
      <c r="AA7">
        <v>7</v>
      </c>
      <c r="AB7" s="6">
        <f t="shared" si="12"/>
        <v>1.9459101490553132</v>
      </c>
    </row>
    <row r="8" spans="1:28" x14ac:dyDescent="0.3">
      <c r="A8" t="s">
        <v>2</v>
      </c>
      <c r="B8" t="s">
        <v>238</v>
      </c>
      <c r="C8">
        <v>6272</v>
      </c>
      <c r="D8" s="6">
        <f t="shared" si="0"/>
        <v>8.7438505620302429</v>
      </c>
      <c r="E8">
        <v>8</v>
      </c>
      <c r="F8" s="6">
        <f t="shared" si="1"/>
        <v>2.0794415416798357</v>
      </c>
      <c r="G8" s="5">
        <v>187095.10395202099</v>
      </c>
      <c r="H8" s="6">
        <f t="shared" si="2"/>
        <v>12.139372343838662</v>
      </c>
      <c r="I8" s="5">
        <v>8</v>
      </c>
      <c r="J8" s="6">
        <f t="shared" si="3"/>
        <v>2.0794415416798357</v>
      </c>
      <c r="K8" s="5">
        <v>87435245.172435403</v>
      </c>
      <c r="L8" s="6">
        <f t="shared" si="4"/>
        <v>18.286409022179669</v>
      </c>
      <c r="M8" s="5">
        <v>11</v>
      </c>
      <c r="N8" s="6">
        <f t="shared" si="5"/>
        <v>2.3978952727983707</v>
      </c>
      <c r="O8" s="5">
        <v>910126.82527254499</v>
      </c>
      <c r="P8" s="6">
        <f t="shared" si="6"/>
        <v>13.721339237213524</v>
      </c>
      <c r="Q8">
        <v>7</v>
      </c>
      <c r="R8" s="6">
        <f t="shared" si="7"/>
        <v>1.9459101490553132</v>
      </c>
      <c r="S8">
        <v>967361</v>
      </c>
      <c r="T8" s="6">
        <f t="shared" si="8"/>
        <v>13.782327024314013</v>
      </c>
      <c r="U8">
        <v>7</v>
      </c>
      <c r="V8" s="6">
        <f t="shared" si="9"/>
        <v>1.9459101490553132</v>
      </c>
      <c r="W8" s="5">
        <v>927472</v>
      </c>
      <c r="X8" s="6">
        <f t="shared" si="10"/>
        <v>13.740217884328795</v>
      </c>
      <c r="Y8" s="5">
        <v>7</v>
      </c>
      <c r="Z8" s="6">
        <f t="shared" si="11"/>
        <v>1.9459101490553132</v>
      </c>
      <c r="AA8">
        <v>23</v>
      </c>
      <c r="AB8" s="6">
        <f t="shared" si="12"/>
        <v>3.1354942159291497</v>
      </c>
    </row>
    <row r="9" spans="1:28" x14ac:dyDescent="0.3">
      <c r="A9" t="s">
        <v>55</v>
      </c>
      <c r="B9" t="s">
        <v>229</v>
      </c>
      <c r="C9">
        <v>5379</v>
      </c>
      <c r="D9" s="6">
        <f t="shared" si="0"/>
        <v>8.590257762273243</v>
      </c>
      <c r="E9">
        <v>10</v>
      </c>
      <c r="F9" s="6">
        <f t="shared" si="1"/>
        <v>2.3025850929940459</v>
      </c>
      <c r="G9" s="5">
        <v>204252.42905705801</v>
      </c>
      <c r="H9" s="6">
        <f t="shared" si="2"/>
        <v>12.227111905219749</v>
      </c>
      <c r="I9" s="5">
        <v>6</v>
      </c>
      <c r="J9" s="6">
        <f t="shared" si="3"/>
        <v>1.791759469228055</v>
      </c>
      <c r="K9" s="5">
        <v>67107354.2258882</v>
      </c>
      <c r="L9" s="6">
        <f t="shared" si="4"/>
        <v>18.021804196918101</v>
      </c>
      <c r="M9" s="5">
        <v>14</v>
      </c>
      <c r="N9" s="6">
        <f t="shared" si="5"/>
        <v>2.6390573296152584</v>
      </c>
      <c r="O9" s="5">
        <v>828274.82216460805</v>
      </c>
      <c r="P9" s="6">
        <f t="shared" si="6"/>
        <v>13.627100289124005</v>
      </c>
      <c r="Q9">
        <v>10</v>
      </c>
      <c r="R9" s="6">
        <f t="shared" si="7"/>
        <v>2.3025850929940459</v>
      </c>
      <c r="S9">
        <v>943778</v>
      </c>
      <c r="T9" s="6">
        <f t="shared" si="8"/>
        <v>13.757646247979432</v>
      </c>
      <c r="U9">
        <v>8</v>
      </c>
      <c r="V9" s="6">
        <f t="shared" si="9"/>
        <v>2.0794415416798357</v>
      </c>
      <c r="W9" s="5">
        <v>796833</v>
      </c>
      <c r="X9" s="6">
        <f t="shared" si="10"/>
        <v>13.588400400057571</v>
      </c>
      <c r="Y9" s="5">
        <v>10</v>
      </c>
      <c r="Z9" s="6">
        <f t="shared" si="11"/>
        <v>2.3025850929940459</v>
      </c>
      <c r="AA9">
        <v>9</v>
      </c>
      <c r="AB9" s="6">
        <f t="shared" si="12"/>
        <v>2.1972245773362196</v>
      </c>
    </row>
    <row r="10" spans="1:28" x14ac:dyDescent="0.3">
      <c r="A10" t="s">
        <v>116</v>
      </c>
      <c r="B10" t="s">
        <v>232</v>
      </c>
      <c r="C10">
        <v>3937</v>
      </c>
      <c r="D10" s="6">
        <f t="shared" si="0"/>
        <v>8.2781742909437384</v>
      </c>
      <c r="E10">
        <v>14</v>
      </c>
      <c r="F10" s="6">
        <f t="shared" si="1"/>
        <v>2.6390573296152584</v>
      </c>
      <c r="G10" s="5">
        <v>75585.976569677907</v>
      </c>
      <c r="H10" s="6">
        <f t="shared" si="2"/>
        <v>11.233026049851198</v>
      </c>
      <c r="I10" s="5">
        <v>20</v>
      </c>
      <c r="J10" s="6">
        <f t="shared" si="3"/>
        <v>2.9957322735539909</v>
      </c>
      <c r="K10" s="5">
        <v>117596657.79699799</v>
      </c>
      <c r="L10" s="6">
        <f t="shared" si="4"/>
        <v>18.582771172931388</v>
      </c>
      <c r="M10" s="5">
        <v>8</v>
      </c>
      <c r="N10" s="6">
        <f t="shared" si="5"/>
        <v>2.0794415416798357</v>
      </c>
      <c r="O10" s="5">
        <v>869928.32203299901</v>
      </c>
      <c r="P10" s="6">
        <f t="shared" si="6"/>
        <v>13.676166098768833</v>
      </c>
      <c r="Q10">
        <v>9</v>
      </c>
      <c r="R10" s="6">
        <f t="shared" si="7"/>
        <v>2.1972245773362196</v>
      </c>
      <c r="S10">
        <v>841647</v>
      </c>
      <c r="T10" s="6">
        <f t="shared" si="8"/>
        <v>13.643115965413857</v>
      </c>
      <c r="U10">
        <v>9</v>
      </c>
      <c r="V10" s="6">
        <f t="shared" si="9"/>
        <v>2.1972245773362196</v>
      </c>
      <c r="W10" s="5">
        <v>890761</v>
      </c>
      <c r="X10" s="6">
        <f t="shared" si="10"/>
        <v>13.699831432535813</v>
      </c>
      <c r="Y10" s="5">
        <v>8</v>
      </c>
      <c r="Z10" s="6">
        <f t="shared" si="11"/>
        <v>2.0794415416798357</v>
      </c>
      <c r="AA10">
        <v>14</v>
      </c>
      <c r="AB10" s="6">
        <f t="shared" si="12"/>
        <v>2.6390573296152584</v>
      </c>
    </row>
    <row r="11" spans="1:28" x14ac:dyDescent="0.3">
      <c r="A11" t="s">
        <v>144</v>
      </c>
      <c r="B11" t="s">
        <v>403</v>
      </c>
      <c r="C11">
        <v>6019</v>
      </c>
      <c r="D11" s="6">
        <f t="shared" si="0"/>
        <v>8.7026764115477704</v>
      </c>
      <c r="E11">
        <v>9</v>
      </c>
      <c r="F11" s="6">
        <f t="shared" si="1"/>
        <v>2.1972245773362196</v>
      </c>
      <c r="G11" s="5">
        <v>101261.545519091</v>
      </c>
      <c r="H11" s="6">
        <f t="shared" si="2"/>
        <v>11.525462008286063</v>
      </c>
      <c r="I11" s="5">
        <v>11</v>
      </c>
      <c r="J11" s="6">
        <f t="shared" si="3"/>
        <v>2.3978952727983707</v>
      </c>
      <c r="K11" s="5">
        <v>105129240.604532</v>
      </c>
      <c r="L11" s="6">
        <f t="shared" si="4"/>
        <v>18.470701014131386</v>
      </c>
      <c r="M11" s="5">
        <v>9</v>
      </c>
      <c r="N11" s="6">
        <f t="shared" si="5"/>
        <v>2.1972245773362196</v>
      </c>
      <c r="O11" s="5">
        <v>771409.69887407403</v>
      </c>
      <c r="P11" s="6">
        <f t="shared" si="6"/>
        <v>13.555974897757434</v>
      </c>
      <c r="Q11">
        <v>11</v>
      </c>
      <c r="R11" s="6">
        <f t="shared" si="7"/>
        <v>2.3978952727983707</v>
      </c>
      <c r="S11">
        <v>818586</v>
      </c>
      <c r="T11" s="6">
        <f t="shared" si="8"/>
        <v>13.615333740524292</v>
      </c>
      <c r="U11">
        <v>10</v>
      </c>
      <c r="V11" s="6">
        <f t="shared" si="9"/>
        <v>2.3025850929940459</v>
      </c>
      <c r="W11" s="5">
        <v>772649</v>
      </c>
      <c r="X11" s="6">
        <f t="shared" si="10"/>
        <v>13.557580149413932</v>
      </c>
      <c r="Y11" s="5">
        <v>11</v>
      </c>
      <c r="Z11" s="6">
        <f t="shared" si="11"/>
        <v>2.3978952727983707</v>
      </c>
      <c r="AA11">
        <v>23</v>
      </c>
      <c r="AB11" s="6">
        <f t="shared" si="12"/>
        <v>3.1354942159291497</v>
      </c>
    </row>
    <row r="12" spans="1:28" x14ac:dyDescent="0.3">
      <c r="A12" t="s">
        <v>70</v>
      </c>
      <c r="B12" t="s">
        <v>404</v>
      </c>
      <c r="C12">
        <v>3636</v>
      </c>
      <c r="D12" s="6">
        <f t="shared" si="0"/>
        <v>8.1986394552973696</v>
      </c>
      <c r="E12">
        <v>16</v>
      </c>
      <c r="F12" s="6">
        <f t="shared" si="1"/>
        <v>2.7725887222397811</v>
      </c>
      <c r="G12" s="5">
        <v>101945.485183036</v>
      </c>
      <c r="H12" s="6">
        <f t="shared" si="2"/>
        <v>11.532193490402451</v>
      </c>
      <c r="I12" s="5">
        <v>10</v>
      </c>
      <c r="J12" s="6">
        <f t="shared" si="3"/>
        <v>2.3025850929940459</v>
      </c>
      <c r="K12" s="5">
        <v>67418681.584058702</v>
      </c>
      <c r="L12" s="6">
        <f t="shared" si="4"/>
        <v>18.026432712314353</v>
      </c>
      <c r="M12" s="5">
        <v>13</v>
      </c>
      <c r="N12" s="6">
        <f t="shared" si="5"/>
        <v>2.5649493574615367</v>
      </c>
      <c r="O12" s="5">
        <v>753811.733157799</v>
      </c>
      <c r="P12" s="6">
        <f t="shared" si="6"/>
        <v>13.532897925040013</v>
      </c>
      <c r="Q12">
        <v>12</v>
      </c>
      <c r="R12" s="6">
        <f t="shared" si="7"/>
        <v>2.4849066497880004</v>
      </c>
      <c r="S12">
        <v>814847</v>
      </c>
      <c r="T12" s="6">
        <f t="shared" si="8"/>
        <v>13.610755644538157</v>
      </c>
      <c r="U12">
        <v>11</v>
      </c>
      <c r="V12" s="6">
        <f t="shared" si="9"/>
        <v>2.3978952727983707</v>
      </c>
      <c r="W12" s="5">
        <v>764516</v>
      </c>
      <c r="X12" s="6">
        <f t="shared" si="10"/>
        <v>13.546998232843828</v>
      </c>
      <c r="Y12" s="5">
        <v>12</v>
      </c>
      <c r="Z12" s="6">
        <f t="shared" si="11"/>
        <v>2.4849066497880004</v>
      </c>
      <c r="AA12">
        <v>15</v>
      </c>
      <c r="AB12" s="6">
        <f t="shared" si="12"/>
        <v>2.7080502011022101</v>
      </c>
    </row>
    <row r="13" spans="1:28" x14ac:dyDescent="0.3">
      <c r="A13" t="s">
        <v>127</v>
      </c>
      <c r="B13" t="s">
        <v>237</v>
      </c>
      <c r="C13">
        <v>6898</v>
      </c>
      <c r="D13" s="6">
        <f t="shared" si="0"/>
        <v>8.8389867934967867</v>
      </c>
      <c r="E13">
        <v>7</v>
      </c>
      <c r="F13" s="6">
        <f t="shared" si="1"/>
        <v>1.9459101490553132</v>
      </c>
      <c r="G13" s="5">
        <v>98559.039705864605</v>
      </c>
      <c r="H13" s="6">
        <f t="shared" si="2"/>
        <v>11.498411035475813</v>
      </c>
      <c r="I13" s="5">
        <v>12</v>
      </c>
      <c r="J13" s="6">
        <f t="shared" si="3"/>
        <v>2.4849066497880004</v>
      </c>
      <c r="K13" s="5">
        <v>118932744.392537</v>
      </c>
      <c r="L13" s="6">
        <f t="shared" si="4"/>
        <v>18.594068718133286</v>
      </c>
      <c r="M13" s="5">
        <v>7</v>
      </c>
      <c r="N13" s="6">
        <f t="shared" si="5"/>
        <v>1.9459101490553132</v>
      </c>
      <c r="O13" s="5">
        <v>904448.63490054396</v>
      </c>
      <c r="P13" s="6">
        <f t="shared" si="6"/>
        <v>13.71508079381419</v>
      </c>
      <c r="Q13">
        <v>8</v>
      </c>
      <c r="R13" s="6">
        <f t="shared" si="7"/>
        <v>2.0794415416798357</v>
      </c>
      <c r="S13">
        <v>808543</v>
      </c>
      <c r="T13" s="6">
        <f t="shared" si="8"/>
        <v>13.602989141495359</v>
      </c>
      <c r="U13">
        <v>12</v>
      </c>
      <c r="V13" s="6">
        <f t="shared" si="9"/>
        <v>2.4849066497880004</v>
      </c>
      <c r="W13" s="5">
        <v>841231</v>
      </c>
      <c r="X13" s="6">
        <f t="shared" si="10"/>
        <v>13.642621574247684</v>
      </c>
      <c r="Y13" s="5">
        <v>9</v>
      </c>
      <c r="Z13" s="6">
        <f t="shared" si="11"/>
        <v>2.1972245773362196</v>
      </c>
      <c r="AA13">
        <v>22</v>
      </c>
      <c r="AB13" s="6">
        <f t="shared" si="12"/>
        <v>3.0910424533583161</v>
      </c>
    </row>
    <row r="14" spans="1:28" x14ac:dyDescent="0.3">
      <c r="A14" t="s">
        <v>143</v>
      </c>
      <c r="B14" t="s">
        <v>275</v>
      </c>
      <c r="C14">
        <v>474</v>
      </c>
      <c r="D14" s="6">
        <f t="shared" si="0"/>
        <v>6.1612073216950769</v>
      </c>
      <c r="E14">
        <v>86</v>
      </c>
      <c r="F14" s="6">
        <f t="shared" si="1"/>
        <v>4.4543472962535073</v>
      </c>
      <c r="G14" s="5">
        <v>87565.760948968993</v>
      </c>
      <c r="H14" s="6">
        <f t="shared" si="2"/>
        <v>11.380145343773146</v>
      </c>
      <c r="I14" s="5">
        <v>17</v>
      </c>
      <c r="J14" s="6">
        <f t="shared" si="3"/>
        <v>2.8332133440562162</v>
      </c>
      <c r="K14" s="5">
        <v>23046533.861377001</v>
      </c>
      <c r="L14" s="6">
        <f t="shared" si="4"/>
        <v>16.95302594132194</v>
      </c>
      <c r="M14" s="5">
        <v>34</v>
      </c>
      <c r="N14" s="6">
        <f t="shared" si="5"/>
        <v>3.5263605246161616</v>
      </c>
      <c r="O14" s="5">
        <v>600128.26332265802</v>
      </c>
      <c r="P14" s="6">
        <f t="shared" si="6"/>
        <v>13.304898683556692</v>
      </c>
      <c r="Q14">
        <v>15</v>
      </c>
      <c r="R14" s="6">
        <f t="shared" si="7"/>
        <v>2.7080502011022101</v>
      </c>
      <c r="S14">
        <v>750792</v>
      </c>
      <c r="T14" s="6">
        <f t="shared" si="8"/>
        <v>13.528883928336711</v>
      </c>
      <c r="U14">
        <v>13</v>
      </c>
      <c r="V14" s="6">
        <f t="shared" si="9"/>
        <v>2.5649493574615367</v>
      </c>
      <c r="W14" s="5">
        <v>562351</v>
      </c>
      <c r="X14" s="6">
        <f t="shared" si="10"/>
        <v>13.239881489082565</v>
      </c>
      <c r="Y14" s="5">
        <v>15</v>
      </c>
      <c r="Z14" s="6">
        <f t="shared" si="11"/>
        <v>2.7080502011022101</v>
      </c>
      <c r="AA14">
        <v>71</v>
      </c>
      <c r="AB14" s="6">
        <f t="shared" si="12"/>
        <v>4.2626798770413155</v>
      </c>
    </row>
    <row r="15" spans="1:28" x14ac:dyDescent="0.3">
      <c r="A15" t="s">
        <v>142</v>
      </c>
      <c r="B15" t="s">
        <v>241</v>
      </c>
      <c r="C15">
        <v>840</v>
      </c>
      <c r="D15" s="6">
        <f t="shared" si="0"/>
        <v>6.7334018918373593</v>
      </c>
      <c r="E15">
        <v>53</v>
      </c>
      <c r="F15" s="6">
        <f t="shared" si="1"/>
        <v>3.970291913552122</v>
      </c>
      <c r="G15" s="5">
        <v>50517.938323153299</v>
      </c>
      <c r="H15" s="6">
        <f t="shared" si="2"/>
        <v>10.830083766509649</v>
      </c>
      <c r="I15" s="5">
        <v>26</v>
      </c>
      <c r="J15" s="6">
        <f t="shared" si="3"/>
        <v>3.2580965380214821</v>
      </c>
      <c r="K15" s="5">
        <v>15992381.9384993</v>
      </c>
      <c r="L15" s="6">
        <f t="shared" si="4"/>
        <v>16.587623037974932</v>
      </c>
      <c r="M15" s="5">
        <v>57</v>
      </c>
      <c r="N15" s="6">
        <f t="shared" si="5"/>
        <v>4.0430512678345503</v>
      </c>
      <c r="O15" s="5">
        <v>456992.49108835001</v>
      </c>
      <c r="P15" s="6">
        <f t="shared" si="6"/>
        <v>13.03242223886247</v>
      </c>
      <c r="Q15">
        <v>21</v>
      </c>
      <c r="R15" s="6">
        <f t="shared" si="7"/>
        <v>3.044522437723423</v>
      </c>
      <c r="S15">
        <v>591712</v>
      </c>
      <c r="T15" s="6">
        <f t="shared" si="8"/>
        <v>13.290775309006714</v>
      </c>
      <c r="U15">
        <v>14</v>
      </c>
      <c r="V15" s="6">
        <f t="shared" si="9"/>
        <v>2.6390573296152584</v>
      </c>
      <c r="W15" s="5">
        <v>446148</v>
      </c>
      <c r="X15" s="6">
        <f t="shared" si="10"/>
        <v>13.008406014520984</v>
      </c>
      <c r="Y15" s="5">
        <v>23</v>
      </c>
      <c r="Z15" s="6">
        <f t="shared" si="11"/>
        <v>3.1354942159291497</v>
      </c>
      <c r="AA15">
        <v>27</v>
      </c>
      <c r="AB15" s="6">
        <f t="shared" si="12"/>
        <v>3.2958368660043291</v>
      </c>
    </row>
    <row r="16" spans="1:28" x14ac:dyDescent="0.3">
      <c r="A16" t="s">
        <v>111</v>
      </c>
      <c r="B16" t="s">
        <v>252</v>
      </c>
      <c r="C16">
        <v>568</v>
      </c>
      <c r="D16" s="6">
        <f t="shared" si="0"/>
        <v>6.3421214187211516</v>
      </c>
      <c r="E16">
        <v>77</v>
      </c>
      <c r="F16" s="6">
        <f t="shared" si="1"/>
        <v>4.3438054218536841</v>
      </c>
      <c r="G16" s="5">
        <v>38169.536742084099</v>
      </c>
      <c r="H16" s="6">
        <f t="shared" si="2"/>
        <v>10.54979300896361</v>
      </c>
      <c r="I16" s="5">
        <v>36</v>
      </c>
      <c r="J16" s="6">
        <f t="shared" si="3"/>
        <v>3.5835189384561099</v>
      </c>
      <c r="K16" s="5">
        <v>24126102.1794433</v>
      </c>
      <c r="L16" s="6">
        <f t="shared" si="4"/>
        <v>16.998804890340281</v>
      </c>
      <c r="M16" s="5">
        <v>32</v>
      </c>
      <c r="N16" s="6">
        <f t="shared" si="5"/>
        <v>3.4657359027997265</v>
      </c>
      <c r="O16" s="5">
        <v>510567.80967583403</v>
      </c>
      <c r="P16" s="6">
        <f t="shared" si="6"/>
        <v>13.143278737689023</v>
      </c>
      <c r="Q16">
        <v>18</v>
      </c>
      <c r="R16" s="6">
        <f t="shared" si="7"/>
        <v>2.8903717578961645</v>
      </c>
      <c r="S16">
        <v>575574</v>
      </c>
      <c r="T16" s="6">
        <f t="shared" si="8"/>
        <v>13.263123082718019</v>
      </c>
      <c r="U16">
        <v>15</v>
      </c>
      <c r="V16" s="6">
        <f t="shared" si="9"/>
        <v>2.7080502011022101</v>
      </c>
      <c r="W16" s="5">
        <v>490904.99999999901</v>
      </c>
      <c r="X16" s="6">
        <f t="shared" si="10"/>
        <v>13.104005905368075</v>
      </c>
      <c r="Y16" s="5">
        <v>18</v>
      </c>
      <c r="Z16" s="6">
        <f t="shared" si="11"/>
        <v>2.8903717578961645</v>
      </c>
      <c r="AA16">
        <v>41</v>
      </c>
      <c r="AB16" s="6">
        <f t="shared" si="12"/>
        <v>3.713572066704308</v>
      </c>
    </row>
    <row r="17" spans="1:28" x14ac:dyDescent="0.3">
      <c r="A17" t="s">
        <v>126</v>
      </c>
      <c r="B17" t="s">
        <v>405</v>
      </c>
      <c r="C17">
        <v>803</v>
      </c>
      <c r="D17" s="6">
        <f t="shared" si="0"/>
        <v>6.6883547139467616</v>
      </c>
      <c r="E17">
        <v>56</v>
      </c>
      <c r="F17" s="6">
        <f t="shared" si="1"/>
        <v>4.0253516907351496</v>
      </c>
      <c r="G17" s="5">
        <v>97536.908737968304</v>
      </c>
      <c r="H17" s="6">
        <f t="shared" si="2"/>
        <v>11.487986136512175</v>
      </c>
      <c r="I17" s="5">
        <v>14</v>
      </c>
      <c r="J17" s="6">
        <f t="shared" si="3"/>
        <v>2.6390573296152584</v>
      </c>
      <c r="K17" s="5">
        <v>19033062.8042407</v>
      </c>
      <c r="L17" s="6">
        <f t="shared" si="4"/>
        <v>16.761688172419674</v>
      </c>
      <c r="M17" s="5">
        <v>46</v>
      </c>
      <c r="N17" s="6">
        <f t="shared" si="5"/>
        <v>3.8286413964890951</v>
      </c>
      <c r="O17" s="5">
        <v>525939.27650502801</v>
      </c>
      <c r="P17" s="6">
        <f t="shared" si="6"/>
        <v>13.172941041148896</v>
      </c>
      <c r="Q17">
        <v>17</v>
      </c>
      <c r="R17" s="6">
        <f t="shared" si="7"/>
        <v>2.8332133440562162</v>
      </c>
      <c r="S17">
        <v>575313</v>
      </c>
      <c r="T17" s="6">
        <f t="shared" si="8"/>
        <v>13.26266951950204</v>
      </c>
      <c r="U17">
        <v>16</v>
      </c>
      <c r="V17" s="6">
        <f t="shared" si="9"/>
        <v>2.7725887222397811</v>
      </c>
      <c r="W17" s="5">
        <v>514204</v>
      </c>
      <c r="X17" s="6">
        <f t="shared" si="10"/>
        <v>13.15037535285796</v>
      </c>
      <c r="Y17" s="5">
        <v>17</v>
      </c>
      <c r="Z17" s="6">
        <f t="shared" si="11"/>
        <v>2.8332133440562162</v>
      </c>
      <c r="AA17">
        <v>18</v>
      </c>
      <c r="AB17" s="6">
        <f t="shared" si="12"/>
        <v>2.8903717578961645</v>
      </c>
    </row>
    <row r="18" spans="1:28" x14ac:dyDescent="0.3">
      <c r="A18" t="s">
        <v>174</v>
      </c>
      <c r="B18" t="s">
        <v>228</v>
      </c>
      <c r="C18">
        <v>4240</v>
      </c>
      <c r="D18" s="6">
        <f t="shared" si="0"/>
        <v>8.3523185482260036</v>
      </c>
      <c r="E18">
        <v>12</v>
      </c>
      <c r="F18" s="6">
        <f t="shared" si="1"/>
        <v>2.4849066497880004</v>
      </c>
      <c r="G18" s="5">
        <v>169989.70638439001</v>
      </c>
      <c r="H18" s="6">
        <f t="shared" si="2"/>
        <v>12.043493163519074</v>
      </c>
      <c r="I18" s="5">
        <v>9</v>
      </c>
      <c r="J18" s="6">
        <f t="shared" si="3"/>
        <v>2.1972245773362196</v>
      </c>
      <c r="K18" s="5">
        <v>64933344.490507603</v>
      </c>
      <c r="L18" s="6">
        <f t="shared" si="4"/>
        <v>17.98887183232965</v>
      </c>
      <c r="M18" s="5">
        <v>15</v>
      </c>
      <c r="N18" s="6">
        <f t="shared" si="5"/>
        <v>2.7080502011022101</v>
      </c>
      <c r="O18" s="5">
        <v>716638.213747703</v>
      </c>
      <c r="P18" s="6">
        <f t="shared" si="6"/>
        <v>13.48232640890021</v>
      </c>
      <c r="Q18">
        <v>13</v>
      </c>
      <c r="R18" s="6">
        <f t="shared" si="7"/>
        <v>2.5649493574615367</v>
      </c>
      <c r="S18">
        <v>560579</v>
      </c>
      <c r="T18" s="6">
        <f t="shared" si="8"/>
        <v>13.236725457146756</v>
      </c>
      <c r="U18">
        <v>17</v>
      </c>
      <c r="V18" s="6">
        <f t="shared" si="9"/>
        <v>2.8332133440562162</v>
      </c>
      <c r="W18" s="5">
        <v>671431</v>
      </c>
      <c r="X18" s="6">
        <f t="shared" si="10"/>
        <v>13.417166534639708</v>
      </c>
      <c r="Y18" s="5">
        <v>13</v>
      </c>
      <c r="Z18" s="6">
        <f t="shared" si="11"/>
        <v>2.5649493574615367</v>
      </c>
      <c r="AA18">
        <v>8</v>
      </c>
      <c r="AB18" s="6">
        <f t="shared" si="12"/>
        <v>2.0794415416798357</v>
      </c>
    </row>
    <row r="19" spans="1:28" x14ac:dyDescent="0.3">
      <c r="A19" t="s">
        <v>173</v>
      </c>
      <c r="B19" t="s">
        <v>406</v>
      </c>
      <c r="C19">
        <v>2846</v>
      </c>
      <c r="D19" s="6">
        <f t="shared" si="0"/>
        <v>7.9536697786497976</v>
      </c>
      <c r="E19">
        <v>19</v>
      </c>
      <c r="F19" s="6">
        <f t="shared" si="1"/>
        <v>2.9444389791664403</v>
      </c>
      <c r="G19" s="5">
        <v>98493.766434767997</v>
      </c>
      <c r="H19" s="6">
        <f t="shared" si="2"/>
        <v>11.497748540231392</v>
      </c>
      <c r="I19" s="5">
        <v>13</v>
      </c>
      <c r="J19" s="6">
        <f t="shared" si="3"/>
        <v>2.5649493574615367</v>
      </c>
      <c r="K19" s="5">
        <v>71234863.708711594</v>
      </c>
      <c r="L19" s="6">
        <f t="shared" si="4"/>
        <v>18.08149291536866</v>
      </c>
      <c r="M19" s="5">
        <v>12</v>
      </c>
      <c r="N19" s="6">
        <f t="shared" si="5"/>
        <v>2.4849066497880004</v>
      </c>
      <c r="O19" s="5">
        <v>612770.63531334</v>
      </c>
      <c r="P19" s="6">
        <f t="shared" si="6"/>
        <v>13.325745977385274</v>
      </c>
      <c r="Q19">
        <v>14</v>
      </c>
      <c r="R19" s="6">
        <f t="shared" si="7"/>
        <v>2.6390573296152584</v>
      </c>
      <c r="S19">
        <v>521755</v>
      </c>
      <c r="T19" s="6">
        <f t="shared" si="8"/>
        <v>13.164953408027214</v>
      </c>
      <c r="U19">
        <v>18</v>
      </c>
      <c r="V19" s="6">
        <f t="shared" si="9"/>
        <v>2.8903717578961645</v>
      </c>
      <c r="W19" s="5">
        <v>536483</v>
      </c>
      <c r="X19" s="6">
        <f t="shared" si="10"/>
        <v>13.192790153691577</v>
      </c>
      <c r="Y19" s="5">
        <v>16</v>
      </c>
      <c r="Z19" s="6">
        <f t="shared" si="11"/>
        <v>2.7725887222397811</v>
      </c>
      <c r="AA19">
        <v>11</v>
      </c>
      <c r="AB19" s="6">
        <f t="shared" si="12"/>
        <v>2.3978952727983707</v>
      </c>
    </row>
    <row r="20" spans="1:28" x14ac:dyDescent="0.3">
      <c r="A20" t="s">
        <v>80</v>
      </c>
      <c r="B20" t="s">
        <v>249</v>
      </c>
      <c r="C20">
        <v>1232</v>
      </c>
      <c r="D20" s="6">
        <f t="shared" si="0"/>
        <v>7.1163941440934648</v>
      </c>
      <c r="E20">
        <v>39</v>
      </c>
      <c r="F20" s="6">
        <f t="shared" si="1"/>
        <v>3.6635616461296463</v>
      </c>
      <c r="G20" s="5">
        <v>58134.581319628</v>
      </c>
      <c r="H20" s="6">
        <f t="shared" si="2"/>
        <v>10.970515969212631</v>
      </c>
      <c r="I20" s="5">
        <v>25</v>
      </c>
      <c r="J20" s="6">
        <f t="shared" si="3"/>
        <v>3.2188758248682006</v>
      </c>
      <c r="K20" s="5">
        <v>22388305.022019099</v>
      </c>
      <c r="L20" s="6">
        <f t="shared" si="4"/>
        <v>16.924049283253762</v>
      </c>
      <c r="M20" s="5">
        <v>36</v>
      </c>
      <c r="N20" s="6">
        <f t="shared" si="5"/>
        <v>3.5835189384561099</v>
      </c>
      <c r="O20" s="5">
        <v>427853.28222202999</v>
      </c>
      <c r="P20" s="6">
        <f t="shared" si="6"/>
        <v>12.966535617248422</v>
      </c>
      <c r="Q20">
        <v>27</v>
      </c>
      <c r="R20" s="6">
        <f t="shared" si="7"/>
        <v>3.2958368660043291</v>
      </c>
      <c r="S20">
        <v>506160</v>
      </c>
      <c r="T20" s="6">
        <f t="shared" si="8"/>
        <v>13.134608103820765</v>
      </c>
      <c r="U20">
        <v>19</v>
      </c>
      <c r="V20" s="6">
        <f t="shared" si="9"/>
        <v>2.9444389791664403</v>
      </c>
      <c r="W20" s="5">
        <v>407108.99999999901</v>
      </c>
      <c r="X20" s="6">
        <f t="shared" si="10"/>
        <v>12.916836241836972</v>
      </c>
      <c r="Y20" s="5">
        <v>26</v>
      </c>
      <c r="Z20" s="6">
        <f t="shared" si="11"/>
        <v>3.2580965380214821</v>
      </c>
      <c r="AA20">
        <v>38</v>
      </c>
      <c r="AB20" s="6">
        <f t="shared" si="12"/>
        <v>3.6375861597263857</v>
      </c>
    </row>
    <row r="21" spans="1:28" x14ac:dyDescent="0.3">
      <c r="A21" t="s">
        <v>112</v>
      </c>
      <c r="B21" t="s">
        <v>294</v>
      </c>
      <c r="C21">
        <v>1042</v>
      </c>
      <c r="D21" s="6">
        <f t="shared" si="0"/>
        <v>6.9488972223133123</v>
      </c>
      <c r="E21">
        <v>45</v>
      </c>
      <c r="F21" s="6">
        <f t="shared" si="1"/>
        <v>3.8066624897703196</v>
      </c>
      <c r="G21" s="5">
        <v>32212.373662731799</v>
      </c>
      <c r="H21" s="6">
        <f t="shared" si="2"/>
        <v>10.380105932957797</v>
      </c>
      <c r="I21" s="5">
        <v>43</v>
      </c>
      <c r="J21" s="6">
        <f t="shared" si="3"/>
        <v>3.7612001156935624</v>
      </c>
      <c r="K21" s="5">
        <v>27472602.250048101</v>
      </c>
      <c r="L21" s="6">
        <f t="shared" si="4"/>
        <v>17.128699784201764</v>
      </c>
      <c r="M21" s="5">
        <v>29</v>
      </c>
      <c r="N21" s="6">
        <f t="shared" si="5"/>
        <v>3.3672958299864741</v>
      </c>
      <c r="O21" s="5">
        <v>448163.48573967803</v>
      </c>
      <c r="P21" s="6">
        <f t="shared" si="6"/>
        <v>13.012913368354793</v>
      </c>
      <c r="Q21">
        <v>22</v>
      </c>
      <c r="R21" s="6">
        <f t="shared" si="7"/>
        <v>3.0910424533583161</v>
      </c>
      <c r="S21">
        <v>501700</v>
      </c>
      <c r="T21" s="6">
        <f t="shared" si="8"/>
        <v>13.125757610472345</v>
      </c>
      <c r="U21">
        <v>20</v>
      </c>
      <c r="V21" s="6">
        <f t="shared" si="9"/>
        <v>2.9957322735539909</v>
      </c>
      <c r="W21" s="5">
        <v>481756.99999999901</v>
      </c>
      <c r="X21" s="6">
        <f t="shared" si="10"/>
        <v>13.085195116529116</v>
      </c>
      <c r="Y21" s="5">
        <v>20</v>
      </c>
      <c r="Z21" s="6">
        <f t="shared" si="11"/>
        <v>2.9957322735539909</v>
      </c>
      <c r="AA21">
        <v>91</v>
      </c>
      <c r="AB21" s="6">
        <f t="shared" si="12"/>
        <v>4.5108595065168497</v>
      </c>
    </row>
    <row r="22" spans="1:28" x14ac:dyDescent="0.3">
      <c r="A22" t="s">
        <v>107</v>
      </c>
      <c r="B22" t="s">
        <v>236</v>
      </c>
      <c r="C22">
        <v>1312</v>
      </c>
      <c r="D22" s="6">
        <f t="shared" si="0"/>
        <v>7.179307969504034</v>
      </c>
      <c r="E22">
        <v>38</v>
      </c>
      <c r="F22" s="6">
        <f t="shared" si="1"/>
        <v>3.6375861597263857</v>
      </c>
      <c r="G22" s="5">
        <v>41935.0583231618</v>
      </c>
      <c r="H22" s="6">
        <f t="shared" si="2"/>
        <v>10.643877470216681</v>
      </c>
      <c r="I22" s="5">
        <v>34</v>
      </c>
      <c r="J22" s="6">
        <f t="shared" si="3"/>
        <v>3.5263605246161616</v>
      </c>
      <c r="K22" s="5">
        <v>36544344.150376797</v>
      </c>
      <c r="L22" s="6">
        <f t="shared" si="4"/>
        <v>17.41403698937841</v>
      </c>
      <c r="M22" s="5">
        <v>20</v>
      </c>
      <c r="N22" s="6">
        <f t="shared" si="5"/>
        <v>2.9957322735539909</v>
      </c>
      <c r="O22" s="5">
        <v>428848.08776714298</v>
      </c>
      <c r="P22" s="6">
        <f t="shared" si="6"/>
        <v>12.968858027430295</v>
      </c>
      <c r="Q22">
        <v>26</v>
      </c>
      <c r="R22" s="6">
        <f t="shared" si="7"/>
        <v>3.2580965380214821</v>
      </c>
      <c r="S22">
        <v>477789</v>
      </c>
      <c r="T22" s="6">
        <f t="shared" si="8"/>
        <v>13.076924491423817</v>
      </c>
      <c r="U22">
        <v>21</v>
      </c>
      <c r="V22" s="6">
        <f t="shared" si="9"/>
        <v>3.044522437723423</v>
      </c>
      <c r="W22" s="5">
        <v>410680.99999999901</v>
      </c>
      <c r="X22" s="6">
        <f t="shared" si="10"/>
        <v>12.925572036395812</v>
      </c>
      <c r="Y22" s="5">
        <v>25</v>
      </c>
      <c r="Z22" s="6">
        <f t="shared" si="11"/>
        <v>3.2188758248682006</v>
      </c>
      <c r="AA22">
        <v>21</v>
      </c>
      <c r="AB22" s="6">
        <f t="shared" si="12"/>
        <v>3.044522437723423</v>
      </c>
    </row>
    <row r="23" spans="1:28" x14ac:dyDescent="0.3">
      <c r="A23" t="s">
        <v>30</v>
      </c>
      <c r="B23" t="s">
        <v>256</v>
      </c>
      <c r="C23">
        <v>654</v>
      </c>
      <c r="D23" s="6">
        <f t="shared" si="0"/>
        <v>6.4831073514571989</v>
      </c>
      <c r="E23">
        <v>70</v>
      </c>
      <c r="F23" s="6">
        <f t="shared" si="1"/>
        <v>4.2484952420493594</v>
      </c>
      <c r="G23" s="5">
        <v>65416.603862621901</v>
      </c>
      <c r="H23" s="6">
        <f t="shared" si="2"/>
        <v>11.088531386914253</v>
      </c>
      <c r="I23" s="5">
        <v>23</v>
      </c>
      <c r="J23" s="6">
        <f t="shared" si="3"/>
        <v>3.1354942159291497</v>
      </c>
      <c r="K23" s="5">
        <v>35787752.503558502</v>
      </c>
      <c r="L23" s="6">
        <f t="shared" si="4"/>
        <v>17.393116283999202</v>
      </c>
      <c r="M23" s="5">
        <v>21</v>
      </c>
      <c r="N23" s="6">
        <f t="shared" si="5"/>
        <v>3.044522437723423</v>
      </c>
      <c r="O23" s="5">
        <v>530803.72818819096</v>
      </c>
      <c r="P23" s="6">
        <f t="shared" si="6"/>
        <v>13.18214760513103</v>
      </c>
      <c r="Q23">
        <v>16</v>
      </c>
      <c r="R23" s="6">
        <f t="shared" si="7"/>
        <v>2.7725887222397811</v>
      </c>
      <c r="S23">
        <v>474605</v>
      </c>
      <c r="T23" s="6">
        <f t="shared" si="8"/>
        <v>13.070238158115831</v>
      </c>
      <c r="U23">
        <v>22</v>
      </c>
      <c r="V23" s="6">
        <f t="shared" si="9"/>
        <v>3.0910424533583161</v>
      </c>
      <c r="W23" s="5">
        <v>565132</v>
      </c>
      <c r="X23" s="6">
        <f t="shared" si="10"/>
        <v>13.244814611160317</v>
      </c>
      <c r="Y23" s="5">
        <v>14</v>
      </c>
      <c r="Z23" s="6">
        <f t="shared" si="11"/>
        <v>2.6390573296152584</v>
      </c>
      <c r="AA23">
        <v>46</v>
      </c>
      <c r="AB23" s="6">
        <f t="shared" si="12"/>
        <v>3.8286413964890951</v>
      </c>
    </row>
    <row r="24" spans="1:28" x14ac:dyDescent="0.3">
      <c r="A24" t="s">
        <v>113</v>
      </c>
      <c r="B24" t="s">
        <v>407</v>
      </c>
      <c r="C24">
        <v>230</v>
      </c>
      <c r="D24" s="6">
        <f t="shared" si="0"/>
        <v>5.4380793089231956</v>
      </c>
      <c r="E24">
        <v>137</v>
      </c>
      <c r="F24" s="6">
        <f t="shared" si="1"/>
        <v>4.9199809258281251</v>
      </c>
      <c r="G24" s="5">
        <v>23786.402069122501</v>
      </c>
      <c r="H24" s="6">
        <f t="shared" si="2"/>
        <v>10.076869354748233</v>
      </c>
      <c r="I24" s="5">
        <v>61</v>
      </c>
      <c r="J24" s="6">
        <f t="shared" si="3"/>
        <v>4.1108738641733114</v>
      </c>
      <c r="K24" s="5">
        <v>19454941.4871406</v>
      </c>
      <c r="L24" s="6">
        <f t="shared" si="4"/>
        <v>16.783611656796197</v>
      </c>
      <c r="M24" s="5">
        <v>45</v>
      </c>
      <c r="N24" s="6">
        <f t="shared" si="5"/>
        <v>3.8066624897703196</v>
      </c>
      <c r="O24" s="5">
        <v>360966.19835093699</v>
      </c>
      <c r="P24" s="6">
        <f t="shared" si="6"/>
        <v>12.796539599554233</v>
      </c>
      <c r="Q24">
        <v>31</v>
      </c>
      <c r="R24" s="6">
        <f t="shared" si="7"/>
        <v>3.4339872044851463</v>
      </c>
      <c r="S24">
        <v>443601</v>
      </c>
      <c r="T24" s="6">
        <f t="shared" si="8"/>
        <v>13.002680788738946</v>
      </c>
      <c r="U24">
        <v>23</v>
      </c>
      <c r="V24" s="6">
        <f t="shared" si="9"/>
        <v>3.1354942159291497</v>
      </c>
      <c r="W24" s="5">
        <v>338147</v>
      </c>
      <c r="X24" s="6">
        <f t="shared" si="10"/>
        <v>12.731235991161277</v>
      </c>
      <c r="Y24" s="5">
        <v>38</v>
      </c>
      <c r="Z24" s="6">
        <f t="shared" si="11"/>
        <v>3.6375861597263857</v>
      </c>
      <c r="AA24">
        <v>63</v>
      </c>
      <c r="AB24" s="6">
        <f t="shared" si="12"/>
        <v>4.1431347263915326</v>
      </c>
    </row>
    <row r="25" spans="1:28" x14ac:dyDescent="0.3">
      <c r="A25" t="s">
        <v>43</v>
      </c>
      <c r="B25" t="s">
        <v>248</v>
      </c>
      <c r="C25">
        <v>2438</v>
      </c>
      <c r="D25" s="6">
        <f t="shared" si="0"/>
        <v>7.7989333100412166</v>
      </c>
      <c r="E25">
        <v>24</v>
      </c>
      <c r="F25" s="6">
        <f t="shared" si="1"/>
        <v>3.1780538303479458</v>
      </c>
      <c r="G25" s="5">
        <v>95584.119370504603</v>
      </c>
      <c r="H25" s="6">
        <f t="shared" si="2"/>
        <v>11.467761969869516</v>
      </c>
      <c r="I25" s="5">
        <v>15</v>
      </c>
      <c r="J25" s="6">
        <f t="shared" si="3"/>
        <v>2.7080502011022101</v>
      </c>
      <c r="K25" s="5">
        <v>30248589.643038601</v>
      </c>
      <c r="L25" s="6">
        <f t="shared" si="4"/>
        <v>17.224960117983596</v>
      </c>
      <c r="M25" s="5">
        <v>26</v>
      </c>
      <c r="N25" s="6">
        <f t="shared" si="5"/>
        <v>3.2580965380214821</v>
      </c>
      <c r="O25" s="5">
        <v>433109.25611822098</v>
      </c>
      <c r="P25" s="6">
        <f t="shared" si="6"/>
        <v>12.978745298755044</v>
      </c>
      <c r="Q25">
        <v>24</v>
      </c>
      <c r="R25" s="6">
        <f t="shared" si="7"/>
        <v>3.1780538303479458</v>
      </c>
      <c r="S25">
        <v>438424</v>
      </c>
      <c r="T25" s="6">
        <f t="shared" si="8"/>
        <v>12.990941757643064</v>
      </c>
      <c r="U25">
        <v>24</v>
      </c>
      <c r="V25" s="6">
        <f t="shared" si="9"/>
        <v>3.1780538303479458</v>
      </c>
      <c r="W25" s="5">
        <v>482822</v>
      </c>
      <c r="X25" s="6">
        <f t="shared" si="10"/>
        <v>13.08740333469013</v>
      </c>
      <c r="Y25" s="5">
        <v>19</v>
      </c>
      <c r="Z25" s="6">
        <f t="shared" si="11"/>
        <v>2.9444389791664403</v>
      </c>
      <c r="AA25">
        <v>37</v>
      </c>
      <c r="AB25" s="6">
        <f t="shared" si="12"/>
        <v>3.6109179126442243</v>
      </c>
    </row>
    <row r="26" spans="1:28" x14ac:dyDescent="0.3">
      <c r="A26" t="s">
        <v>58</v>
      </c>
      <c r="B26" t="s">
        <v>233</v>
      </c>
      <c r="C26">
        <v>4930</v>
      </c>
      <c r="D26" s="6">
        <f t="shared" si="0"/>
        <v>8.5030942670367367</v>
      </c>
      <c r="E26">
        <v>11</v>
      </c>
      <c r="F26" s="6">
        <f t="shared" si="1"/>
        <v>2.3978952727983707</v>
      </c>
      <c r="G26" s="5">
        <v>92176.393325224999</v>
      </c>
      <c r="H26" s="6">
        <f t="shared" si="2"/>
        <v>11.431459339074076</v>
      </c>
      <c r="I26" s="5">
        <v>16</v>
      </c>
      <c r="J26" s="6">
        <f t="shared" si="3"/>
        <v>2.7725887222397811</v>
      </c>
      <c r="K26" s="5">
        <v>26584037.564320002</v>
      </c>
      <c r="L26" s="6">
        <f t="shared" si="4"/>
        <v>17.095821502058001</v>
      </c>
      <c r="M26" s="5">
        <v>30</v>
      </c>
      <c r="N26" s="6">
        <f t="shared" si="5"/>
        <v>3.4011973816621555</v>
      </c>
      <c r="O26" s="5">
        <v>430243.91186314699</v>
      </c>
      <c r="P26" s="6">
        <f t="shared" si="6"/>
        <v>12.972107563742751</v>
      </c>
      <c r="Q26">
        <v>25</v>
      </c>
      <c r="R26" s="6">
        <f t="shared" si="7"/>
        <v>3.2188758248682006</v>
      </c>
      <c r="S26">
        <v>437300</v>
      </c>
      <c r="T26" s="6">
        <f t="shared" si="8"/>
        <v>12.988374737401012</v>
      </c>
      <c r="U26">
        <v>25</v>
      </c>
      <c r="V26" s="6">
        <f t="shared" si="9"/>
        <v>3.2188758248682006</v>
      </c>
      <c r="W26" s="5">
        <v>395842</v>
      </c>
      <c r="X26" s="6">
        <f t="shared" si="10"/>
        <v>12.888770420719979</v>
      </c>
      <c r="Y26" s="5">
        <v>27</v>
      </c>
      <c r="Z26" s="6">
        <f t="shared" si="11"/>
        <v>3.2958368660043291</v>
      </c>
      <c r="AA26">
        <v>16</v>
      </c>
      <c r="AB26" s="6">
        <f t="shared" si="12"/>
        <v>2.7725887222397811</v>
      </c>
    </row>
    <row r="27" spans="1:28" x14ac:dyDescent="0.3">
      <c r="A27" t="s">
        <v>136</v>
      </c>
      <c r="B27" t="s">
        <v>230</v>
      </c>
      <c r="C27">
        <v>3361</v>
      </c>
      <c r="D27" s="6">
        <f t="shared" si="0"/>
        <v>8.1199938277251054</v>
      </c>
      <c r="E27">
        <v>18</v>
      </c>
      <c r="F27" s="6">
        <f t="shared" si="1"/>
        <v>2.8903717578961645</v>
      </c>
      <c r="G27" s="5">
        <v>67791.904573298103</v>
      </c>
      <c r="H27" s="6">
        <f t="shared" si="2"/>
        <v>11.124198065225777</v>
      </c>
      <c r="I27" s="5">
        <v>22</v>
      </c>
      <c r="J27" s="6">
        <f t="shared" si="3"/>
        <v>3.0910424533583161</v>
      </c>
      <c r="K27" s="5">
        <v>94133075.346166998</v>
      </c>
      <c r="L27" s="6">
        <f t="shared" si="4"/>
        <v>18.360220034254631</v>
      </c>
      <c r="M27" s="5">
        <v>10</v>
      </c>
      <c r="N27" s="6">
        <f t="shared" si="5"/>
        <v>2.3025850929940459</v>
      </c>
      <c r="O27" s="5">
        <v>488457.20532026701</v>
      </c>
      <c r="P27" s="6">
        <f t="shared" si="6"/>
        <v>13.099007142370112</v>
      </c>
      <c r="Q27">
        <v>19</v>
      </c>
      <c r="R27" s="6">
        <f t="shared" si="7"/>
        <v>2.9444389791664403</v>
      </c>
      <c r="S27">
        <v>434094</v>
      </c>
      <c r="T27" s="6">
        <f t="shared" si="8"/>
        <v>12.981016379492095</v>
      </c>
      <c r="U27">
        <v>26</v>
      </c>
      <c r="V27" s="6">
        <f t="shared" si="9"/>
        <v>3.2580965380214821</v>
      </c>
      <c r="W27" s="5">
        <v>475159</v>
      </c>
      <c r="X27" s="6">
        <f t="shared" si="10"/>
        <v>13.071404763847006</v>
      </c>
      <c r="Y27" s="5">
        <v>21</v>
      </c>
      <c r="Z27" s="6">
        <f t="shared" si="11"/>
        <v>3.044522437723423</v>
      </c>
      <c r="AA27">
        <v>10</v>
      </c>
      <c r="AB27" s="6">
        <f t="shared" si="12"/>
        <v>2.3025850929940459</v>
      </c>
    </row>
    <row r="28" spans="1:28" x14ac:dyDescent="0.3">
      <c r="A28" t="s">
        <v>139</v>
      </c>
      <c r="B28" t="s">
        <v>408</v>
      </c>
      <c r="C28">
        <v>284</v>
      </c>
      <c r="D28" s="6">
        <f t="shared" si="0"/>
        <v>5.6489742381612063</v>
      </c>
      <c r="E28">
        <v>115</v>
      </c>
      <c r="F28" s="6">
        <f t="shared" si="1"/>
        <v>4.7449321283632502</v>
      </c>
      <c r="G28" s="5">
        <v>78142.878531849201</v>
      </c>
      <c r="H28" s="6">
        <f t="shared" si="2"/>
        <v>11.266294206065302</v>
      </c>
      <c r="I28" s="5">
        <v>19</v>
      </c>
      <c r="J28" s="6">
        <f t="shared" si="3"/>
        <v>2.9444389791664403</v>
      </c>
      <c r="K28" s="5">
        <v>7955308.4214957999</v>
      </c>
      <c r="L28" s="6">
        <f t="shared" si="4"/>
        <v>15.889349989775027</v>
      </c>
      <c r="M28" s="5">
        <v>98</v>
      </c>
      <c r="N28" s="6">
        <f t="shared" si="5"/>
        <v>4.5849674786705723</v>
      </c>
      <c r="O28" s="5">
        <v>373556.68511256401</v>
      </c>
      <c r="P28" s="6">
        <f t="shared" si="6"/>
        <v>12.830825039409156</v>
      </c>
      <c r="Q28">
        <v>30</v>
      </c>
      <c r="R28" s="6">
        <f t="shared" si="7"/>
        <v>3.4011973816621555</v>
      </c>
      <c r="S28">
        <v>431156</v>
      </c>
      <c r="T28" s="6">
        <f t="shared" si="8"/>
        <v>12.97422525255408</v>
      </c>
      <c r="U28">
        <v>27</v>
      </c>
      <c r="V28" s="6">
        <f t="shared" si="9"/>
        <v>3.2958368660043291</v>
      </c>
      <c r="W28" s="5">
        <v>349968</v>
      </c>
      <c r="X28" s="6">
        <f t="shared" si="10"/>
        <v>12.765597000714321</v>
      </c>
      <c r="Y28" s="5">
        <v>33</v>
      </c>
      <c r="Z28" s="6">
        <f t="shared" si="11"/>
        <v>3.4965075614664802</v>
      </c>
      <c r="AA28">
        <v>29</v>
      </c>
      <c r="AB28" s="6">
        <f t="shared" si="12"/>
        <v>3.3672958299864741</v>
      </c>
    </row>
    <row r="29" spans="1:28" x14ac:dyDescent="0.3">
      <c r="A29" t="s">
        <v>187</v>
      </c>
      <c r="B29" t="s">
        <v>244</v>
      </c>
      <c r="C29">
        <v>2817</v>
      </c>
      <c r="D29" s="6">
        <f t="shared" si="0"/>
        <v>7.9434277678763729</v>
      </c>
      <c r="E29">
        <v>20</v>
      </c>
      <c r="F29" s="6">
        <f t="shared" si="1"/>
        <v>2.9957322735539909</v>
      </c>
      <c r="G29" s="5">
        <v>44605.238775678903</v>
      </c>
      <c r="H29" s="6">
        <f t="shared" si="2"/>
        <v>10.705606592448204</v>
      </c>
      <c r="I29" s="5">
        <v>32</v>
      </c>
      <c r="J29" s="6">
        <f t="shared" si="3"/>
        <v>3.4657359027997265</v>
      </c>
      <c r="K29" s="5">
        <v>52022457.9413606</v>
      </c>
      <c r="L29" s="6">
        <f t="shared" si="4"/>
        <v>17.767186066798576</v>
      </c>
      <c r="M29" s="5">
        <v>18</v>
      </c>
      <c r="N29" s="6">
        <f t="shared" si="5"/>
        <v>2.8903717578961645</v>
      </c>
      <c r="O29" s="5">
        <v>459938.84491718898</v>
      </c>
      <c r="P29" s="6">
        <f t="shared" si="6"/>
        <v>13.038848813794999</v>
      </c>
      <c r="Q29">
        <v>20</v>
      </c>
      <c r="R29" s="6">
        <f t="shared" si="7"/>
        <v>2.9957322735539909</v>
      </c>
      <c r="S29">
        <v>430547</v>
      </c>
      <c r="T29" s="6">
        <f t="shared" si="8"/>
        <v>12.972811772268193</v>
      </c>
      <c r="U29">
        <v>28</v>
      </c>
      <c r="V29" s="6">
        <f t="shared" si="9"/>
        <v>3.3322045101752038</v>
      </c>
      <c r="W29" s="5">
        <v>455558</v>
      </c>
      <c r="X29" s="6">
        <f t="shared" si="10"/>
        <v>13.029278320177578</v>
      </c>
      <c r="Y29" s="5">
        <v>22</v>
      </c>
      <c r="Z29" s="6">
        <f t="shared" si="11"/>
        <v>3.0910424533583161</v>
      </c>
      <c r="AA29">
        <v>32</v>
      </c>
      <c r="AB29" s="6">
        <f t="shared" si="12"/>
        <v>3.4657359027997265</v>
      </c>
    </row>
    <row r="30" spans="1:28" x14ac:dyDescent="0.3">
      <c r="A30" t="s">
        <v>75</v>
      </c>
      <c r="B30" t="s">
        <v>409</v>
      </c>
      <c r="C30">
        <v>668</v>
      </c>
      <c r="D30" s="6">
        <f t="shared" si="0"/>
        <v>6.5042881735366453</v>
      </c>
      <c r="E30">
        <v>68</v>
      </c>
      <c r="F30" s="6">
        <f t="shared" si="1"/>
        <v>4.219507705176107</v>
      </c>
      <c r="G30" s="5">
        <v>41942.985291718403</v>
      </c>
      <c r="H30" s="6">
        <f t="shared" si="2"/>
        <v>10.644066481982778</v>
      </c>
      <c r="I30" s="5">
        <v>33</v>
      </c>
      <c r="J30" s="6">
        <f t="shared" si="3"/>
        <v>3.4965075614664802</v>
      </c>
      <c r="K30" s="5">
        <v>22742059.883773901</v>
      </c>
      <c r="L30" s="6">
        <f t="shared" si="4"/>
        <v>16.939726626343088</v>
      </c>
      <c r="M30" s="5">
        <v>35</v>
      </c>
      <c r="N30" s="6">
        <f t="shared" si="5"/>
        <v>3.5553480614894135</v>
      </c>
      <c r="O30" s="5">
        <v>379516.14134190697</v>
      </c>
      <c r="P30" s="6">
        <f t="shared" si="6"/>
        <v>12.846652408093567</v>
      </c>
      <c r="Q30">
        <v>28</v>
      </c>
      <c r="R30" s="6">
        <f t="shared" si="7"/>
        <v>3.3322045101752038</v>
      </c>
      <c r="S30">
        <v>414036</v>
      </c>
      <c r="T30" s="6">
        <f t="shared" si="8"/>
        <v>12.933708205548692</v>
      </c>
      <c r="U30">
        <v>29</v>
      </c>
      <c r="V30" s="6">
        <f t="shared" si="9"/>
        <v>3.3672958299864741</v>
      </c>
      <c r="W30" s="5">
        <v>375984</v>
      </c>
      <c r="X30" s="6">
        <f t="shared" si="10"/>
        <v>12.83730186827513</v>
      </c>
      <c r="Y30" s="5">
        <v>28</v>
      </c>
      <c r="Z30" s="6">
        <f t="shared" si="11"/>
        <v>3.3322045101752038</v>
      </c>
      <c r="AA30">
        <v>48</v>
      </c>
      <c r="AB30" s="6">
        <f t="shared" si="12"/>
        <v>3.8712010109078911</v>
      </c>
    </row>
    <row r="31" spans="1:28" x14ac:dyDescent="0.3">
      <c r="A31" t="s">
        <v>93</v>
      </c>
      <c r="B31" t="s">
        <v>410</v>
      </c>
      <c r="C31">
        <v>2237</v>
      </c>
      <c r="D31" s="6">
        <f t="shared" si="0"/>
        <v>7.71289096149013</v>
      </c>
      <c r="E31">
        <v>26</v>
      </c>
      <c r="F31" s="6">
        <f t="shared" si="1"/>
        <v>3.2580965380214821</v>
      </c>
      <c r="G31" s="5">
        <v>74996.758464996194</v>
      </c>
      <c r="H31" s="6">
        <f t="shared" si="2"/>
        <v>11.225200171117699</v>
      </c>
      <c r="I31" s="5">
        <v>21</v>
      </c>
      <c r="J31" s="6">
        <f t="shared" si="3"/>
        <v>3.044522437723423</v>
      </c>
      <c r="K31" s="5">
        <v>22129767.705204301</v>
      </c>
      <c r="L31" s="6">
        <f t="shared" si="4"/>
        <v>16.912434215144501</v>
      </c>
      <c r="M31" s="5">
        <v>38</v>
      </c>
      <c r="N31" s="6">
        <f t="shared" si="5"/>
        <v>3.6375861597263857</v>
      </c>
      <c r="O31" s="5">
        <v>440644.321986717</v>
      </c>
      <c r="P31" s="6">
        <f t="shared" si="6"/>
        <v>12.995993302904601</v>
      </c>
      <c r="Q31">
        <v>23</v>
      </c>
      <c r="R31" s="6">
        <f t="shared" si="7"/>
        <v>3.1354942159291497</v>
      </c>
      <c r="S31">
        <v>411007</v>
      </c>
      <c r="T31" s="6">
        <f t="shared" si="8"/>
        <v>12.926365524963506</v>
      </c>
      <c r="U31">
        <v>30</v>
      </c>
      <c r="V31" s="6">
        <f t="shared" si="9"/>
        <v>3.4011973816621555</v>
      </c>
      <c r="W31" s="5">
        <v>433796</v>
      </c>
      <c r="X31" s="6">
        <f t="shared" si="10"/>
        <v>12.980329656493302</v>
      </c>
      <c r="Y31" s="5">
        <v>24</v>
      </c>
      <c r="Z31" s="6">
        <f t="shared" si="11"/>
        <v>3.1780538303479458</v>
      </c>
      <c r="AA31">
        <v>12</v>
      </c>
      <c r="AB31" s="6">
        <f t="shared" si="12"/>
        <v>2.4849066497880004</v>
      </c>
    </row>
    <row r="32" spans="1:28" x14ac:dyDescent="0.3">
      <c r="A32" t="s">
        <v>48</v>
      </c>
      <c r="B32" t="s">
        <v>279</v>
      </c>
      <c r="C32">
        <v>699</v>
      </c>
      <c r="D32" s="6">
        <f t="shared" si="0"/>
        <v>6.5496507422338102</v>
      </c>
      <c r="E32">
        <v>62</v>
      </c>
      <c r="F32" s="6">
        <f t="shared" si="1"/>
        <v>4.1271343850450917</v>
      </c>
      <c r="G32" s="5">
        <v>44653.031605666598</v>
      </c>
      <c r="H32" s="6">
        <f t="shared" si="2"/>
        <v>10.706677481103137</v>
      </c>
      <c r="I32" s="5">
        <v>31</v>
      </c>
      <c r="J32" s="6">
        <f t="shared" si="3"/>
        <v>3.4339872044851463</v>
      </c>
      <c r="K32" s="5">
        <v>19833278.633148301</v>
      </c>
      <c r="L32" s="6">
        <f t="shared" si="4"/>
        <v>16.802871823851422</v>
      </c>
      <c r="M32" s="5">
        <v>44</v>
      </c>
      <c r="N32" s="6">
        <f t="shared" si="5"/>
        <v>3.784189633918261</v>
      </c>
      <c r="O32" s="5">
        <v>345247.04750433</v>
      </c>
      <c r="P32" s="6">
        <f t="shared" si="6"/>
        <v>12.752015519473437</v>
      </c>
      <c r="Q32">
        <v>33</v>
      </c>
      <c r="R32" s="6">
        <f t="shared" si="7"/>
        <v>3.4965075614664802</v>
      </c>
      <c r="S32">
        <v>397988</v>
      </c>
      <c r="T32" s="6">
        <f t="shared" si="8"/>
        <v>12.894177133058262</v>
      </c>
      <c r="U32">
        <v>31</v>
      </c>
      <c r="V32" s="6">
        <f t="shared" si="9"/>
        <v>3.4339872044851463</v>
      </c>
      <c r="W32" s="5">
        <v>369716</v>
      </c>
      <c r="X32" s="6">
        <f t="shared" si="10"/>
        <v>12.820490422322028</v>
      </c>
      <c r="Y32" s="5">
        <v>29</v>
      </c>
      <c r="Z32" s="6">
        <f t="shared" si="11"/>
        <v>3.3672958299864741</v>
      </c>
      <c r="AA32">
        <v>75</v>
      </c>
      <c r="AB32" s="6">
        <f t="shared" si="12"/>
        <v>4.3174881135363101</v>
      </c>
    </row>
    <row r="33" spans="1:28" x14ac:dyDescent="0.3">
      <c r="A33" t="s">
        <v>121</v>
      </c>
      <c r="B33" t="s">
        <v>251</v>
      </c>
      <c r="C33">
        <v>1033</v>
      </c>
      <c r="D33" s="6">
        <f t="shared" si="0"/>
        <v>6.9402224691196386</v>
      </c>
      <c r="E33">
        <v>47</v>
      </c>
      <c r="F33" s="6">
        <f t="shared" si="1"/>
        <v>3.8501476017100584</v>
      </c>
      <c r="G33" s="5">
        <v>32158.808290375498</v>
      </c>
      <c r="H33" s="6">
        <f t="shared" si="2"/>
        <v>10.378441666958798</v>
      </c>
      <c r="I33" s="5">
        <v>45</v>
      </c>
      <c r="J33" s="6">
        <f t="shared" si="3"/>
        <v>3.8066624897703196</v>
      </c>
      <c r="K33" s="5">
        <v>20120207.283422001</v>
      </c>
      <c r="L33" s="6">
        <f t="shared" si="4"/>
        <v>16.817235205499703</v>
      </c>
      <c r="M33" s="5">
        <v>43</v>
      </c>
      <c r="N33" s="6">
        <f t="shared" si="5"/>
        <v>3.7612001156935624</v>
      </c>
      <c r="O33" s="5">
        <v>331814.52475285</v>
      </c>
      <c r="P33" s="6">
        <f t="shared" si="6"/>
        <v>12.712331431406788</v>
      </c>
      <c r="Q33">
        <v>37</v>
      </c>
      <c r="R33" s="6">
        <f t="shared" si="7"/>
        <v>3.6109179126442243</v>
      </c>
      <c r="S33">
        <v>377537</v>
      </c>
      <c r="T33" s="6">
        <f t="shared" si="8"/>
        <v>12.841423856113265</v>
      </c>
      <c r="U33">
        <v>32</v>
      </c>
      <c r="V33" s="6">
        <f t="shared" si="9"/>
        <v>3.4657359027997265</v>
      </c>
      <c r="W33" s="5">
        <v>342072.99999999901</v>
      </c>
      <c r="X33" s="6">
        <f t="shared" si="10"/>
        <v>12.742779443559865</v>
      </c>
      <c r="Y33" s="5">
        <v>36</v>
      </c>
      <c r="Z33" s="6">
        <f t="shared" si="11"/>
        <v>3.5835189384561099</v>
      </c>
      <c r="AA33">
        <v>40</v>
      </c>
      <c r="AB33" s="6">
        <f t="shared" si="12"/>
        <v>3.6888794541139363</v>
      </c>
    </row>
    <row r="34" spans="1:28" x14ac:dyDescent="0.3">
      <c r="A34" t="s">
        <v>65</v>
      </c>
      <c r="B34" t="s">
        <v>411</v>
      </c>
      <c r="C34">
        <v>2251</v>
      </c>
      <c r="D34" s="6">
        <f t="shared" si="0"/>
        <v>7.7191298409067324</v>
      </c>
      <c r="E34">
        <v>25</v>
      </c>
      <c r="F34" s="6">
        <f t="shared" si="1"/>
        <v>3.2188758248682006</v>
      </c>
      <c r="G34" s="5">
        <v>46354.637983318098</v>
      </c>
      <c r="H34" s="6">
        <f t="shared" si="2"/>
        <v>10.744076630352904</v>
      </c>
      <c r="I34" s="5">
        <v>29</v>
      </c>
      <c r="J34" s="6">
        <f t="shared" si="3"/>
        <v>3.3672958299864741</v>
      </c>
      <c r="K34" s="5">
        <v>27658198.554588899</v>
      </c>
      <c r="L34" s="6">
        <f t="shared" si="4"/>
        <v>17.135432753901679</v>
      </c>
      <c r="M34" s="5">
        <v>28</v>
      </c>
      <c r="N34" s="6">
        <f t="shared" si="5"/>
        <v>3.3322045101752038</v>
      </c>
      <c r="O34" s="5">
        <v>374157.76373633102</v>
      </c>
      <c r="P34" s="6">
        <f t="shared" si="6"/>
        <v>12.832432815624186</v>
      </c>
      <c r="Q34">
        <v>29</v>
      </c>
      <c r="R34" s="6">
        <f t="shared" si="7"/>
        <v>3.3672958299864741</v>
      </c>
      <c r="S34">
        <v>361414</v>
      </c>
      <c r="T34" s="6">
        <f t="shared" si="8"/>
        <v>12.797779394630137</v>
      </c>
      <c r="U34">
        <v>33</v>
      </c>
      <c r="V34" s="6">
        <f t="shared" si="9"/>
        <v>3.4965075614664802</v>
      </c>
      <c r="W34" s="5">
        <v>368552</v>
      </c>
      <c r="X34" s="6">
        <f t="shared" si="10"/>
        <v>12.817337093274803</v>
      </c>
      <c r="Y34" s="5">
        <v>30</v>
      </c>
      <c r="Z34" s="6">
        <f t="shared" si="11"/>
        <v>3.4011973816621555</v>
      </c>
      <c r="AA34">
        <v>35</v>
      </c>
      <c r="AB34" s="6">
        <f t="shared" si="12"/>
        <v>3.5553480614894135</v>
      </c>
    </row>
    <row r="35" spans="1:28" x14ac:dyDescent="0.3">
      <c r="A35" t="s">
        <v>179</v>
      </c>
      <c r="B35" t="s">
        <v>414</v>
      </c>
      <c r="C35">
        <v>646</v>
      </c>
      <c r="D35" s="6">
        <f t="shared" si="0"/>
        <v>6.4707995037826018</v>
      </c>
      <c r="E35">
        <v>71</v>
      </c>
      <c r="F35" s="6">
        <f t="shared" si="1"/>
        <v>4.2626798770413155</v>
      </c>
      <c r="G35" s="5">
        <v>24310.3869846956</v>
      </c>
      <c r="H35" s="6">
        <f t="shared" si="2"/>
        <v>10.098658985928658</v>
      </c>
      <c r="I35" s="5">
        <v>59</v>
      </c>
      <c r="J35" s="6">
        <f t="shared" si="3"/>
        <v>4.0775374439057197</v>
      </c>
      <c r="K35" s="5">
        <v>32586068.897291001</v>
      </c>
      <c r="L35" s="6">
        <f t="shared" si="4"/>
        <v>17.299395420564629</v>
      </c>
      <c r="M35" s="5">
        <v>23</v>
      </c>
      <c r="N35" s="6">
        <f t="shared" si="5"/>
        <v>3.1354942159291497</v>
      </c>
      <c r="O35" s="5">
        <v>341020.17886619299</v>
      </c>
      <c r="P35" s="6">
        <f t="shared" si="6"/>
        <v>12.739696930075533</v>
      </c>
      <c r="Q35">
        <v>34</v>
      </c>
      <c r="R35" s="6">
        <f t="shared" si="7"/>
        <v>3.5263605246161616</v>
      </c>
      <c r="S35">
        <v>354041</v>
      </c>
      <c r="T35" s="6">
        <f t="shared" si="8"/>
        <v>12.777168004618424</v>
      </c>
      <c r="U35">
        <v>34</v>
      </c>
      <c r="V35" s="6">
        <f t="shared" si="9"/>
        <v>3.5263605246161616</v>
      </c>
      <c r="W35" s="5">
        <v>329923</v>
      </c>
      <c r="X35" s="6">
        <f t="shared" si="10"/>
        <v>12.706614572882872</v>
      </c>
      <c r="Y35" s="5">
        <v>39</v>
      </c>
      <c r="Z35" s="6">
        <f t="shared" si="11"/>
        <v>3.6635616461296463</v>
      </c>
      <c r="AA35">
        <v>31</v>
      </c>
      <c r="AB35" s="6">
        <f t="shared" si="12"/>
        <v>3.4339872044851463</v>
      </c>
    </row>
    <row r="36" spans="1:28" x14ac:dyDescent="0.3">
      <c r="A36" t="s">
        <v>26</v>
      </c>
      <c r="B36" t="s">
        <v>413</v>
      </c>
      <c r="C36">
        <v>110</v>
      </c>
      <c r="D36" s="6">
        <f t="shared" si="0"/>
        <v>4.7004803657924166</v>
      </c>
      <c r="E36">
        <v>181</v>
      </c>
      <c r="F36" s="6">
        <f t="shared" si="1"/>
        <v>5.1984970312658261</v>
      </c>
      <c r="G36" s="5">
        <v>45065.821950243</v>
      </c>
      <c r="H36" s="6">
        <f t="shared" si="2"/>
        <v>10.7158794100396</v>
      </c>
      <c r="I36" s="5">
        <v>30</v>
      </c>
      <c r="J36" s="6">
        <f t="shared" si="3"/>
        <v>3.4011973816621555</v>
      </c>
      <c r="K36" s="5">
        <v>4692953.1808684599</v>
      </c>
      <c r="L36" s="6">
        <f t="shared" si="4"/>
        <v>15.36157261835101</v>
      </c>
      <c r="M36" s="5">
        <v>150</v>
      </c>
      <c r="N36" s="6">
        <f t="shared" si="5"/>
        <v>5.0106352940962555</v>
      </c>
      <c r="O36" s="5">
        <v>326117.93251295702</v>
      </c>
      <c r="P36" s="6">
        <f t="shared" si="6"/>
        <v>12.695014351105572</v>
      </c>
      <c r="Q36">
        <v>38</v>
      </c>
      <c r="R36" s="6">
        <f t="shared" si="7"/>
        <v>3.6375861597263857</v>
      </c>
      <c r="S36">
        <v>353992</v>
      </c>
      <c r="T36" s="6">
        <f t="shared" si="8"/>
        <v>12.777029592990496</v>
      </c>
      <c r="U36">
        <v>35</v>
      </c>
      <c r="V36" s="6">
        <f t="shared" si="9"/>
        <v>3.5553480614894135</v>
      </c>
      <c r="W36" s="5">
        <v>343982</v>
      </c>
      <c r="X36" s="6">
        <f t="shared" si="10"/>
        <v>12.748344609405109</v>
      </c>
      <c r="Y36" s="5">
        <v>35</v>
      </c>
      <c r="Z36" s="6">
        <f t="shared" si="11"/>
        <v>3.5553480614894135</v>
      </c>
      <c r="AA36">
        <v>55</v>
      </c>
      <c r="AB36" s="6">
        <f t="shared" si="12"/>
        <v>4.0073331852324712</v>
      </c>
    </row>
    <row r="37" spans="1:28" x14ac:dyDescent="0.3">
      <c r="A37" t="s">
        <v>33</v>
      </c>
      <c r="B37" t="s">
        <v>271</v>
      </c>
      <c r="C37">
        <v>134</v>
      </c>
      <c r="D37" s="6">
        <f t="shared" si="0"/>
        <v>4.8978397999509111</v>
      </c>
      <c r="E37">
        <v>171</v>
      </c>
      <c r="F37" s="6">
        <f t="shared" si="1"/>
        <v>5.1416635565026603</v>
      </c>
      <c r="G37" s="5">
        <v>33548.598605233703</v>
      </c>
      <c r="H37" s="6">
        <f t="shared" si="2"/>
        <v>10.420750371191616</v>
      </c>
      <c r="I37" s="5">
        <v>41</v>
      </c>
      <c r="J37" s="6">
        <f t="shared" si="3"/>
        <v>3.713572066704308</v>
      </c>
      <c r="K37" s="5">
        <v>5519937.6246585399</v>
      </c>
      <c r="L37" s="6">
        <f t="shared" si="4"/>
        <v>15.523877118308734</v>
      </c>
      <c r="M37" s="5">
        <v>133</v>
      </c>
      <c r="N37" s="6">
        <f t="shared" si="5"/>
        <v>4.8903491282217537</v>
      </c>
      <c r="O37" s="5">
        <v>335713.44930998998</v>
      </c>
      <c r="P37" s="6">
        <f t="shared" si="6"/>
        <v>12.724013245644874</v>
      </c>
      <c r="Q37">
        <v>35</v>
      </c>
      <c r="R37" s="6">
        <f t="shared" si="7"/>
        <v>3.5553480614894135</v>
      </c>
      <c r="S37">
        <v>349676</v>
      </c>
      <c r="T37" s="6">
        <f t="shared" si="8"/>
        <v>12.7647622904418</v>
      </c>
      <c r="U37">
        <v>36</v>
      </c>
      <c r="V37" s="6">
        <f t="shared" si="9"/>
        <v>3.5835189384561099</v>
      </c>
      <c r="W37" s="5">
        <v>360568.99999999901</v>
      </c>
      <c r="X37" s="6">
        <f t="shared" si="10"/>
        <v>12.795438618224514</v>
      </c>
      <c r="Y37" s="5">
        <v>31</v>
      </c>
      <c r="Z37" s="6">
        <f t="shared" si="11"/>
        <v>3.4339872044851463</v>
      </c>
      <c r="AA37">
        <v>67</v>
      </c>
      <c r="AB37" s="6">
        <f t="shared" si="12"/>
        <v>4.2046926193909657</v>
      </c>
    </row>
    <row r="38" spans="1:28" x14ac:dyDescent="0.3">
      <c r="A38" t="s">
        <v>125</v>
      </c>
      <c r="B38" t="s">
        <v>253</v>
      </c>
      <c r="C38">
        <v>178</v>
      </c>
      <c r="D38" s="6">
        <f t="shared" si="0"/>
        <v>5.181783550292085</v>
      </c>
      <c r="E38">
        <v>157</v>
      </c>
      <c r="F38" s="6">
        <f t="shared" si="1"/>
        <v>5.0562458053483077</v>
      </c>
      <c r="G38" s="5">
        <v>41515.153494662103</v>
      </c>
      <c r="H38" s="6">
        <f t="shared" si="2"/>
        <v>10.633813784019468</v>
      </c>
      <c r="I38" s="5">
        <v>35</v>
      </c>
      <c r="J38" s="6">
        <f t="shared" si="3"/>
        <v>3.5553480614894135</v>
      </c>
      <c r="K38" s="5">
        <v>7826631.2757425401</v>
      </c>
      <c r="L38" s="6">
        <f t="shared" si="4"/>
        <v>15.873042742407149</v>
      </c>
      <c r="M38" s="5">
        <v>100</v>
      </c>
      <c r="N38" s="6">
        <f t="shared" si="5"/>
        <v>4.6051701859880918</v>
      </c>
      <c r="O38" s="5">
        <v>305409.68549738202</v>
      </c>
      <c r="P38" s="6">
        <f t="shared" si="6"/>
        <v>12.629409385400598</v>
      </c>
      <c r="Q38">
        <v>40</v>
      </c>
      <c r="R38" s="6">
        <f t="shared" si="7"/>
        <v>3.6888794541139363</v>
      </c>
      <c r="S38">
        <v>340003</v>
      </c>
      <c r="T38" s="6">
        <f t="shared" si="8"/>
        <v>12.736709720082828</v>
      </c>
      <c r="U38">
        <v>37</v>
      </c>
      <c r="V38" s="6">
        <f t="shared" si="9"/>
        <v>3.6109179126442243</v>
      </c>
      <c r="W38" s="5">
        <v>300727</v>
      </c>
      <c r="X38" s="6">
        <f t="shared" si="10"/>
        <v>12.613958155434554</v>
      </c>
      <c r="Y38" s="5">
        <v>42</v>
      </c>
      <c r="Z38" s="6">
        <f t="shared" si="11"/>
        <v>3.7376696182833684</v>
      </c>
      <c r="AA38">
        <v>42</v>
      </c>
      <c r="AB38" s="6">
        <f t="shared" si="12"/>
        <v>3.7376696182833684</v>
      </c>
    </row>
    <row r="39" spans="1:28" x14ac:dyDescent="0.3">
      <c r="A39" t="s">
        <v>60</v>
      </c>
      <c r="B39" t="s">
        <v>412</v>
      </c>
      <c r="C39">
        <v>1482</v>
      </c>
      <c r="D39" s="6">
        <f t="shared" si="0"/>
        <v>7.301147805856032</v>
      </c>
      <c r="E39">
        <v>35</v>
      </c>
      <c r="F39" s="6">
        <f t="shared" si="1"/>
        <v>3.5553480614894135</v>
      </c>
      <c r="G39" s="5">
        <v>83855.663932177995</v>
      </c>
      <c r="H39" s="6">
        <f t="shared" si="2"/>
        <v>11.336852313356207</v>
      </c>
      <c r="I39" s="5">
        <v>18</v>
      </c>
      <c r="J39" s="6">
        <f t="shared" si="3"/>
        <v>2.8903717578961645</v>
      </c>
      <c r="K39" s="5">
        <v>21272233.982775401</v>
      </c>
      <c r="L39" s="6">
        <f t="shared" si="4"/>
        <v>16.872913211410847</v>
      </c>
      <c r="M39" s="5">
        <v>42</v>
      </c>
      <c r="N39" s="6">
        <f t="shared" si="5"/>
        <v>3.7376696182833684</v>
      </c>
      <c r="O39" s="5">
        <v>293139.12291080499</v>
      </c>
      <c r="P39" s="6">
        <f t="shared" si="6"/>
        <v>12.588402597527983</v>
      </c>
      <c r="Q39">
        <v>43</v>
      </c>
      <c r="R39" s="6">
        <f t="shared" si="7"/>
        <v>3.7612001156935624</v>
      </c>
      <c r="S39">
        <v>333756</v>
      </c>
      <c r="T39" s="6">
        <f t="shared" si="8"/>
        <v>12.718165466063093</v>
      </c>
      <c r="U39">
        <v>38</v>
      </c>
      <c r="V39" s="6">
        <f t="shared" si="9"/>
        <v>3.6375861597263857</v>
      </c>
      <c r="W39" s="5">
        <v>289787</v>
      </c>
      <c r="X39" s="6">
        <f t="shared" si="10"/>
        <v>12.576901449339426</v>
      </c>
      <c r="Y39" s="5">
        <v>44</v>
      </c>
      <c r="Z39" s="6">
        <f t="shared" si="11"/>
        <v>3.784189633918261</v>
      </c>
      <c r="AA39">
        <v>19</v>
      </c>
      <c r="AB39" s="6">
        <f t="shared" si="12"/>
        <v>2.9444389791664403</v>
      </c>
    </row>
    <row r="40" spans="1:28" x14ac:dyDescent="0.3">
      <c r="A40" t="s">
        <v>140</v>
      </c>
      <c r="B40" t="s">
        <v>259</v>
      </c>
      <c r="C40">
        <v>405</v>
      </c>
      <c r="D40" s="6">
        <f t="shared" si="0"/>
        <v>6.0038870671065387</v>
      </c>
      <c r="E40">
        <v>98</v>
      </c>
      <c r="F40" s="6">
        <f t="shared" si="1"/>
        <v>4.5849674786705723</v>
      </c>
      <c r="G40" s="5">
        <v>58323.450806162597</v>
      </c>
      <c r="H40" s="6">
        <f t="shared" si="2"/>
        <v>10.973759535133743</v>
      </c>
      <c r="I40" s="5">
        <v>24</v>
      </c>
      <c r="J40" s="6">
        <f t="shared" si="3"/>
        <v>3.1780538303479458</v>
      </c>
      <c r="K40" s="5">
        <v>10098712.812176401</v>
      </c>
      <c r="L40" s="6">
        <f t="shared" si="4"/>
        <v>16.127918529350797</v>
      </c>
      <c r="M40" s="5">
        <v>82</v>
      </c>
      <c r="N40" s="6">
        <f t="shared" si="5"/>
        <v>4.4067192472642533</v>
      </c>
      <c r="O40" s="5">
        <v>269139.410324628</v>
      </c>
      <c r="P40" s="6">
        <f t="shared" si="6"/>
        <v>12.502984778331655</v>
      </c>
      <c r="Q40">
        <v>49</v>
      </c>
      <c r="R40" s="6">
        <f t="shared" si="7"/>
        <v>3.8918202981106265</v>
      </c>
      <c r="S40">
        <v>324777</v>
      </c>
      <c r="T40" s="6">
        <f t="shared" si="8"/>
        <v>12.690894071954434</v>
      </c>
      <c r="U40">
        <v>39</v>
      </c>
      <c r="V40" s="6">
        <f t="shared" si="9"/>
        <v>3.6635616461296463</v>
      </c>
      <c r="W40" s="5">
        <v>246468</v>
      </c>
      <c r="X40" s="6">
        <f t="shared" si="10"/>
        <v>12.414987446593649</v>
      </c>
      <c r="Y40" s="5">
        <v>55</v>
      </c>
      <c r="Z40" s="6">
        <f t="shared" si="11"/>
        <v>4.0073331852324712</v>
      </c>
      <c r="AA40">
        <v>51</v>
      </c>
      <c r="AB40" s="6">
        <f t="shared" si="12"/>
        <v>3.9318256327243257</v>
      </c>
    </row>
    <row r="41" spans="1:28" x14ac:dyDescent="0.3">
      <c r="A41" t="s">
        <v>98</v>
      </c>
      <c r="B41" t="s">
        <v>247</v>
      </c>
      <c r="C41">
        <v>2493</v>
      </c>
      <c r="D41" s="6">
        <f t="shared" si="0"/>
        <v>7.8212420835235577</v>
      </c>
      <c r="E41">
        <v>22</v>
      </c>
      <c r="F41" s="6">
        <f t="shared" si="1"/>
        <v>3.0910424533583161</v>
      </c>
      <c r="G41" s="5">
        <v>37047.740888232802</v>
      </c>
      <c r="H41" s="6">
        <f t="shared" si="2"/>
        <v>10.519962654188625</v>
      </c>
      <c r="I41" s="5">
        <v>37</v>
      </c>
      <c r="J41" s="6">
        <f t="shared" si="3"/>
        <v>3.6109179126442243</v>
      </c>
      <c r="K41" s="5">
        <v>12560185.446519701</v>
      </c>
      <c r="L41" s="6">
        <f t="shared" si="4"/>
        <v>16.346042483745624</v>
      </c>
      <c r="M41" s="5">
        <v>68</v>
      </c>
      <c r="N41" s="6">
        <f t="shared" si="5"/>
        <v>4.219507705176107</v>
      </c>
      <c r="O41" s="5">
        <v>307645.40287197102</v>
      </c>
      <c r="P41" s="6">
        <f t="shared" si="6"/>
        <v>12.636703109336274</v>
      </c>
      <c r="Q41">
        <v>39</v>
      </c>
      <c r="R41" s="6">
        <f t="shared" si="7"/>
        <v>3.6635616461296463</v>
      </c>
      <c r="S41">
        <v>323869</v>
      </c>
      <c r="T41" s="6">
        <f t="shared" si="8"/>
        <v>12.688094392027043</v>
      </c>
      <c r="U41">
        <v>40</v>
      </c>
      <c r="V41" s="6">
        <f t="shared" si="9"/>
        <v>3.6888794541139363</v>
      </c>
      <c r="W41" s="5">
        <v>279459</v>
      </c>
      <c r="X41" s="6">
        <f t="shared" si="10"/>
        <v>12.540610870298401</v>
      </c>
      <c r="Y41" s="5">
        <v>47</v>
      </c>
      <c r="Z41" s="6">
        <f t="shared" si="11"/>
        <v>3.8501476017100584</v>
      </c>
      <c r="AA41">
        <v>36</v>
      </c>
      <c r="AB41" s="6">
        <f t="shared" si="12"/>
        <v>3.5835189384561099</v>
      </c>
    </row>
    <row r="42" spans="1:28" x14ac:dyDescent="0.3">
      <c r="A42" t="s">
        <v>105</v>
      </c>
      <c r="B42" t="s">
        <v>250</v>
      </c>
      <c r="C42">
        <v>206</v>
      </c>
      <c r="D42" s="6">
        <f t="shared" si="0"/>
        <v>5.3278761687895813</v>
      </c>
      <c r="E42">
        <v>144</v>
      </c>
      <c r="F42" s="6">
        <f t="shared" si="1"/>
        <v>4.9698132995760007</v>
      </c>
      <c r="G42" s="5">
        <v>17048.2872041993</v>
      </c>
      <c r="H42" s="6">
        <f t="shared" si="2"/>
        <v>9.7438050204337845</v>
      </c>
      <c r="I42" s="5">
        <v>87</v>
      </c>
      <c r="J42" s="6">
        <f t="shared" si="3"/>
        <v>4.4659081186545837</v>
      </c>
      <c r="K42" s="5">
        <v>22142957.121930402</v>
      </c>
      <c r="L42" s="6">
        <f t="shared" si="4"/>
        <v>16.913030041001967</v>
      </c>
      <c r="M42" s="5">
        <v>37</v>
      </c>
      <c r="N42" s="6">
        <f t="shared" si="5"/>
        <v>3.6109179126442243</v>
      </c>
      <c r="O42" s="5">
        <v>265907.71328382101</v>
      </c>
      <c r="P42" s="6">
        <f t="shared" si="6"/>
        <v>12.490904585023323</v>
      </c>
      <c r="Q42">
        <v>50</v>
      </c>
      <c r="R42" s="6">
        <f t="shared" si="7"/>
        <v>3.912023005428146</v>
      </c>
      <c r="S42">
        <v>316491</v>
      </c>
      <c r="T42" s="6">
        <f t="shared" si="8"/>
        <v>12.665050084143099</v>
      </c>
      <c r="U42">
        <v>41</v>
      </c>
      <c r="V42" s="6">
        <f t="shared" si="9"/>
        <v>3.713572066704308</v>
      </c>
      <c r="W42" s="5">
        <v>267375</v>
      </c>
      <c r="X42" s="6">
        <f t="shared" si="10"/>
        <v>12.496407446384707</v>
      </c>
      <c r="Y42" s="5">
        <v>50</v>
      </c>
      <c r="Z42" s="6">
        <f t="shared" si="11"/>
        <v>3.912023005428146</v>
      </c>
      <c r="AA42">
        <v>39</v>
      </c>
      <c r="AB42" s="6">
        <f t="shared" si="12"/>
        <v>3.6635616461296463</v>
      </c>
    </row>
    <row r="43" spans="1:28" x14ac:dyDescent="0.3">
      <c r="A43" t="s">
        <v>134</v>
      </c>
      <c r="B43" t="s">
        <v>226</v>
      </c>
      <c r="C43">
        <v>1936</v>
      </c>
      <c r="D43" s="6">
        <f t="shared" si="0"/>
        <v>7.568379267836522</v>
      </c>
      <c r="E43">
        <v>28</v>
      </c>
      <c r="F43" s="6">
        <f t="shared" si="1"/>
        <v>3.3322045101752038</v>
      </c>
      <c r="G43" s="5">
        <v>48331.697983954196</v>
      </c>
      <c r="H43" s="6">
        <f t="shared" si="2"/>
        <v>10.78584289734745</v>
      </c>
      <c r="I43" s="5">
        <v>28</v>
      </c>
      <c r="J43" s="6">
        <f t="shared" si="3"/>
        <v>3.3322045101752038</v>
      </c>
      <c r="K43" s="5">
        <v>55824540.3873377</v>
      </c>
      <c r="L43" s="6">
        <f t="shared" si="4"/>
        <v>17.837724122559205</v>
      </c>
      <c r="M43" s="5">
        <v>17</v>
      </c>
      <c r="N43" s="6">
        <f t="shared" si="5"/>
        <v>2.8332133440562162</v>
      </c>
      <c r="O43" s="5">
        <v>345526.24157773901</v>
      </c>
      <c r="P43" s="6">
        <f t="shared" si="6"/>
        <v>12.752823871773749</v>
      </c>
      <c r="Q43">
        <v>32</v>
      </c>
      <c r="R43" s="6">
        <f t="shared" si="7"/>
        <v>3.4657359027997265</v>
      </c>
      <c r="S43">
        <v>310082</v>
      </c>
      <c r="T43" s="6">
        <f t="shared" si="8"/>
        <v>12.644592057612138</v>
      </c>
      <c r="U43">
        <v>42</v>
      </c>
      <c r="V43" s="6">
        <f t="shared" si="9"/>
        <v>3.7376696182833684</v>
      </c>
      <c r="W43" s="5">
        <v>356696.99999999901</v>
      </c>
      <c r="X43" s="6">
        <f t="shared" si="10"/>
        <v>12.784641960882681</v>
      </c>
      <c r="Y43" s="5">
        <v>32</v>
      </c>
      <c r="Z43" s="6">
        <f t="shared" si="11"/>
        <v>3.4657359027997265</v>
      </c>
      <c r="AA43">
        <v>6</v>
      </c>
      <c r="AB43" s="6">
        <f t="shared" si="12"/>
        <v>1.791759469228055</v>
      </c>
    </row>
    <row r="44" spans="1:28" x14ac:dyDescent="0.3">
      <c r="A44" t="s">
        <v>28</v>
      </c>
      <c r="B44" t="s">
        <v>274</v>
      </c>
      <c r="C44">
        <v>183</v>
      </c>
      <c r="D44" s="6">
        <f t="shared" si="0"/>
        <v>5.2094861528414214</v>
      </c>
      <c r="E44">
        <v>155</v>
      </c>
      <c r="F44" s="6">
        <f t="shared" si="1"/>
        <v>5.0434251169192468</v>
      </c>
      <c r="G44" s="5">
        <v>36267.286630006201</v>
      </c>
      <c r="H44" s="6">
        <f t="shared" si="2"/>
        <v>10.498671419167136</v>
      </c>
      <c r="I44" s="5">
        <v>38</v>
      </c>
      <c r="J44" s="6">
        <f t="shared" si="3"/>
        <v>3.6375861597263857</v>
      </c>
      <c r="K44" s="5">
        <v>4724648.7443929901</v>
      </c>
      <c r="L44" s="6">
        <f t="shared" si="4"/>
        <v>15.368303776335631</v>
      </c>
      <c r="M44" s="5">
        <v>149</v>
      </c>
      <c r="N44" s="6">
        <f t="shared" si="5"/>
        <v>5.0039463059454592</v>
      </c>
      <c r="O44" s="5">
        <v>333704.38438826101</v>
      </c>
      <c r="P44" s="6">
        <f t="shared" si="6"/>
        <v>12.718010803365353</v>
      </c>
      <c r="Q44">
        <v>36</v>
      </c>
      <c r="R44" s="6">
        <f t="shared" si="7"/>
        <v>3.5835189384561099</v>
      </c>
      <c r="S44">
        <v>304459</v>
      </c>
      <c r="T44" s="6">
        <f t="shared" si="8"/>
        <v>12.626291710104139</v>
      </c>
      <c r="U44">
        <v>43</v>
      </c>
      <c r="V44" s="6">
        <f t="shared" si="9"/>
        <v>3.7612001156935624</v>
      </c>
      <c r="W44" s="5">
        <v>348971</v>
      </c>
      <c r="X44" s="6">
        <f t="shared" si="10"/>
        <v>12.762744103176146</v>
      </c>
      <c r="Y44" s="5">
        <v>34</v>
      </c>
      <c r="Z44" s="6">
        <f t="shared" si="11"/>
        <v>3.5263605246161616</v>
      </c>
      <c r="AA44">
        <v>70</v>
      </c>
      <c r="AB44" s="6">
        <f t="shared" si="12"/>
        <v>4.2484952420493594</v>
      </c>
    </row>
    <row r="45" spans="1:28" x14ac:dyDescent="0.3">
      <c r="A45" t="s">
        <v>22</v>
      </c>
      <c r="B45" t="s">
        <v>415</v>
      </c>
      <c r="C45">
        <v>719</v>
      </c>
      <c r="D45" s="6">
        <f t="shared" si="0"/>
        <v>6.577861357721047</v>
      </c>
      <c r="E45">
        <v>60</v>
      </c>
      <c r="F45" s="6">
        <f t="shared" si="1"/>
        <v>4.0943445622221004</v>
      </c>
      <c r="G45" s="5">
        <v>50462.011351810601</v>
      </c>
      <c r="H45" s="6">
        <f t="shared" si="2"/>
        <v>10.828976081721903</v>
      </c>
      <c r="I45" s="5">
        <v>27</v>
      </c>
      <c r="J45" s="6">
        <f t="shared" si="3"/>
        <v>3.2958368660043291</v>
      </c>
      <c r="K45" s="5">
        <v>18025087.482313901</v>
      </c>
      <c r="L45" s="6">
        <f t="shared" si="4"/>
        <v>16.707275094511242</v>
      </c>
      <c r="M45" s="5">
        <v>48</v>
      </c>
      <c r="N45" s="6">
        <f t="shared" si="5"/>
        <v>3.8712010109078911</v>
      </c>
      <c r="O45" s="5">
        <v>286736.830148237</v>
      </c>
      <c r="P45" s="6">
        <f t="shared" si="6"/>
        <v>12.566320105944696</v>
      </c>
      <c r="Q45">
        <v>46</v>
      </c>
      <c r="R45" s="6">
        <f t="shared" si="7"/>
        <v>3.8286413964890951</v>
      </c>
      <c r="S45">
        <v>295265</v>
      </c>
      <c r="T45" s="6">
        <f t="shared" si="8"/>
        <v>12.595628537172157</v>
      </c>
      <c r="U45">
        <v>44</v>
      </c>
      <c r="V45" s="6">
        <f t="shared" si="9"/>
        <v>3.784189633918261</v>
      </c>
      <c r="W45" s="5">
        <v>316764.99999999901</v>
      </c>
      <c r="X45" s="6">
        <f t="shared" si="10"/>
        <v>12.665915453021082</v>
      </c>
      <c r="Y45" s="5">
        <v>40</v>
      </c>
      <c r="Z45" s="6">
        <f t="shared" si="11"/>
        <v>3.6888794541139363</v>
      </c>
      <c r="AA45">
        <v>133</v>
      </c>
      <c r="AB45" s="6">
        <f t="shared" si="12"/>
        <v>4.8903491282217537</v>
      </c>
    </row>
    <row r="46" spans="1:28" x14ac:dyDescent="0.3">
      <c r="A46" t="s">
        <v>208</v>
      </c>
      <c r="B46" t="s">
        <v>297</v>
      </c>
      <c r="C46">
        <v>3424</v>
      </c>
      <c r="D46" s="6">
        <f t="shared" si="0"/>
        <v>8.1385647372616319</v>
      </c>
      <c r="E46">
        <v>17</v>
      </c>
      <c r="F46" s="6">
        <f t="shared" si="1"/>
        <v>2.8332133440562162</v>
      </c>
      <c r="G46" s="5">
        <v>21348.394742579301</v>
      </c>
      <c r="H46" s="6">
        <f t="shared" si="2"/>
        <v>9.9687318281288295</v>
      </c>
      <c r="I46" s="5">
        <v>67</v>
      </c>
      <c r="J46" s="6">
        <f t="shared" si="3"/>
        <v>4.2046926193909657</v>
      </c>
      <c r="K46" s="5">
        <v>23778995.8589736</v>
      </c>
      <c r="L46" s="6">
        <f t="shared" si="4"/>
        <v>16.984313222051654</v>
      </c>
      <c r="M46" s="5">
        <v>33</v>
      </c>
      <c r="N46" s="6">
        <f t="shared" si="5"/>
        <v>3.4965075614664802</v>
      </c>
      <c r="O46" s="5">
        <v>235017.240310091</v>
      </c>
      <c r="P46" s="6">
        <f t="shared" si="6"/>
        <v>12.367414153457025</v>
      </c>
      <c r="Q46">
        <v>55</v>
      </c>
      <c r="R46" s="6">
        <f t="shared" si="7"/>
        <v>4.0073331852324712</v>
      </c>
      <c r="S46">
        <v>289537</v>
      </c>
      <c r="T46" s="6">
        <f t="shared" si="8"/>
        <v>12.576038374391663</v>
      </c>
      <c r="U46">
        <v>45</v>
      </c>
      <c r="V46" s="6">
        <f t="shared" si="9"/>
        <v>3.8066624897703196</v>
      </c>
      <c r="W46" s="5">
        <v>246872</v>
      </c>
      <c r="X46" s="6">
        <f t="shared" si="10"/>
        <v>12.416625262664954</v>
      </c>
      <c r="Y46" s="5">
        <v>54</v>
      </c>
      <c r="Z46" s="6">
        <f t="shared" si="11"/>
        <v>3.9889840465642745</v>
      </c>
      <c r="AA46">
        <v>94</v>
      </c>
      <c r="AB46" s="6">
        <f t="shared" si="12"/>
        <v>4.5432947822700038</v>
      </c>
    </row>
    <row r="47" spans="1:28" x14ac:dyDescent="0.3">
      <c r="A47" t="s">
        <v>124</v>
      </c>
      <c r="B47" t="s">
        <v>255</v>
      </c>
      <c r="C47">
        <v>441</v>
      </c>
      <c r="D47" s="6">
        <f t="shared" si="0"/>
        <v>6.089044875446846</v>
      </c>
      <c r="E47">
        <v>93</v>
      </c>
      <c r="F47" s="6">
        <f t="shared" si="1"/>
        <v>4.5325994931532563</v>
      </c>
      <c r="G47" s="5">
        <v>24895.848068556101</v>
      </c>
      <c r="H47" s="6">
        <f t="shared" si="2"/>
        <v>10.122456324314738</v>
      </c>
      <c r="I47" s="5">
        <v>57</v>
      </c>
      <c r="J47" s="6">
        <f t="shared" si="3"/>
        <v>4.0430512678345503</v>
      </c>
      <c r="K47" s="5">
        <v>17767392.160361499</v>
      </c>
      <c r="L47" s="6">
        <f t="shared" si="4"/>
        <v>16.69287543417618</v>
      </c>
      <c r="M47" s="5">
        <v>49</v>
      </c>
      <c r="N47" s="6">
        <f t="shared" si="5"/>
        <v>3.8918202981106265</v>
      </c>
      <c r="O47" s="5">
        <v>288723.98675056902</v>
      </c>
      <c r="P47" s="6">
        <f t="shared" si="6"/>
        <v>12.573226447584348</v>
      </c>
      <c r="Q47">
        <v>45</v>
      </c>
      <c r="R47" s="6">
        <f t="shared" si="7"/>
        <v>3.8066624897703196</v>
      </c>
      <c r="S47">
        <v>287673</v>
      </c>
      <c r="T47" s="6">
        <f t="shared" si="8"/>
        <v>12.569579697377582</v>
      </c>
      <c r="U47">
        <v>46</v>
      </c>
      <c r="V47" s="6">
        <f t="shared" si="9"/>
        <v>3.8286413964890951</v>
      </c>
      <c r="W47" s="5">
        <v>271957</v>
      </c>
      <c r="X47" s="6">
        <f t="shared" si="10"/>
        <v>12.513399244545578</v>
      </c>
      <c r="Y47" s="5">
        <v>49</v>
      </c>
      <c r="Z47" s="6">
        <f t="shared" si="11"/>
        <v>3.8918202981106265</v>
      </c>
      <c r="AA47">
        <v>45</v>
      </c>
      <c r="AB47" s="6">
        <f t="shared" si="12"/>
        <v>3.8066624897703196</v>
      </c>
    </row>
    <row r="48" spans="1:28" x14ac:dyDescent="0.3">
      <c r="A48" t="s">
        <v>117</v>
      </c>
      <c r="B48" t="s">
        <v>416</v>
      </c>
      <c r="C48">
        <v>201</v>
      </c>
      <c r="D48" s="6">
        <f t="shared" si="0"/>
        <v>5.3033049080590757</v>
      </c>
      <c r="E48">
        <v>147</v>
      </c>
      <c r="F48" s="6">
        <f t="shared" si="1"/>
        <v>4.990432586778736</v>
      </c>
      <c r="G48" s="5">
        <v>26571.220304437898</v>
      </c>
      <c r="H48" s="6">
        <f t="shared" si="2"/>
        <v>10.187583965604283</v>
      </c>
      <c r="I48" s="5">
        <v>54</v>
      </c>
      <c r="J48" s="6">
        <f t="shared" si="3"/>
        <v>3.9889840465642745</v>
      </c>
      <c r="K48" s="5">
        <v>11996101.2744004</v>
      </c>
      <c r="L48" s="6">
        <f t="shared" si="4"/>
        <v>16.300092261162884</v>
      </c>
      <c r="M48" s="5">
        <v>72</v>
      </c>
      <c r="N48" s="6">
        <f t="shared" si="5"/>
        <v>4.2766661190160553</v>
      </c>
      <c r="O48" s="5">
        <v>249674.41845621</v>
      </c>
      <c r="P48" s="6">
        <f t="shared" si="6"/>
        <v>12.427913021905498</v>
      </c>
      <c r="Q48">
        <v>54</v>
      </c>
      <c r="R48" s="6">
        <f t="shared" si="7"/>
        <v>3.9889840465642745</v>
      </c>
      <c r="S48">
        <v>283984</v>
      </c>
      <c r="T48" s="6">
        <f t="shared" si="8"/>
        <v>12.556673177528127</v>
      </c>
      <c r="U48">
        <v>47</v>
      </c>
      <c r="V48" s="6">
        <f t="shared" si="9"/>
        <v>3.8501476017100584</v>
      </c>
      <c r="W48" s="5">
        <v>261611</v>
      </c>
      <c r="X48" s="6">
        <f t="shared" si="10"/>
        <v>12.474613946610813</v>
      </c>
      <c r="Y48" s="5">
        <v>51</v>
      </c>
      <c r="Z48" s="6">
        <f t="shared" si="11"/>
        <v>3.9318256327243257</v>
      </c>
      <c r="AA48">
        <v>47</v>
      </c>
      <c r="AB48" s="6">
        <f t="shared" si="12"/>
        <v>3.8501476017100584</v>
      </c>
    </row>
    <row r="49" spans="1:28" x14ac:dyDescent="0.3">
      <c r="A49" t="s">
        <v>197</v>
      </c>
      <c r="B49" t="s">
        <v>240</v>
      </c>
      <c r="C49">
        <v>3660</v>
      </c>
      <c r="D49" s="6">
        <f t="shared" si="0"/>
        <v>8.2052184263954118</v>
      </c>
      <c r="E49">
        <v>15</v>
      </c>
      <c r="F49" s="6">
        <f t="shared" si="1"/>
        <v>2.7080502011022101</v>
      </c>
      <c r="G49" s="5">
        <v>23043.455236316498</v>
      </c>
      <c r="H49" s="6">
        <f t="shared" si="2"/>
        <v>10.045137070419937</v>
      </c>
      <c r="I49" s="5">
        <v>63</v>
      </c>
      <c r="J49" s="6">
        <f t="shared" si="3"/>
        <v>4.1431347263915326</v>
      </c>
      <c r="K49" s="5">
        <v>31083547.668221202</v>
      </c>
      <c r="L49" s="6">
        <f t="shared" si="4"/>
        <v>17.252189223288685</v>
      </c>
      <c r="M49" s="5">
        <v>24</v>
      </c>
      <c r="N49" s="6">
        <f t="shared" si="5"/>
        <v>3.1780538303479458</v>
      </c>
      <c r="O49" s="5">
        <v>301164.00550054299</v>
      </c>
      <c r="P49" s="6">
        <f t="shared" si="6"/>
        <v>12.615410264116489</v>
      </c>
      <c r="Q49">
        <v>41</v>
      </c>
      <c r="R49" s="6">
        <f t="shared" si="7"/>
        <v>3.713572066704308</v>
      </c>
      <c r="S49">
        <v>272290</v>
      </c>
      <c r="T49" s="6">
        <f t="shared" si="8"/>
        <v>12.514622953786253</v>
      </c>
      <c r="U49">
        <v>48</v>
      </c>
      <c r="V49" s="6">
        <f t="shared" si="9"/>
        <v>3.8712010109078911</v>
      </c>
      <c r="W49" s="5">
        <v>338923</v>
      </c>
      <c r="X49" s="6">
        <f t="shared" si="10"/>
        <v>12.733528221919631</v>
      </c>
      <c r="Y49" s="5">
        <v>37</v>
      </c>
      <c r="Z49" s="6">
        <f t="shared" si="11"/>
        <v>3.6109179126442243</v>
      </c>
      <c r="AA49">
        <v>26</v>
      </c>
      <c r="AB49" s="6">
        <f t="shared" si="12"/>
        <v>3.2580965380214821</v>
      </c>
    </row>
    <row r="50" spans="1:28" x14ac:dyDescent="0.3">
      <c r="A50" t="s">
        <v>164</v>
      </c>
      <c r="B50" t="s">
        <v>273</v>
      </c>
      <c r="C50">
        <v>1896</v>
      </c>
      <c r="D50" s="6">
        <f t="shared" si="0"/>
        <v>7.5475016828149668</v>
      </c>
      <c r="E50">
        <v>29</v>
      </c>
      <c r="F50" s="6">
        <f t="shared" si="1"/>
        <v>3.3672958299864741</v>
      </c>
      <c r="G50" s="5">
        <v>24723.258117282301</v>
      </c>
      <c r="H50" s="6">
        <f t="shared" si="2"/>
        <v>10.115499703747592</v>
      </c>
      <c r="I50" s="5">
        <v>58</v>
      </c>
      <c r="J50" s="6">
        <f t="shared" si="3"/>
        <v>4.0604430105464191</v>
      </c>
      <c r="K50" s="5">
        <v>34757053.5710053</v>
      </c>
      <c r="L50" s="6">
        <f t="shared" si="4"/>
        <v>17.363893089837912</v>
      </c>
      <c r="M50" s="5">
        <v>22</v>
      </c>
      <c r="N50" s="6">
        <f t="shared" si="5"/>
        <v>3.0910424533583161</v>
      </c>
      <c r="O50" s="5">
        <v>290965.65830811299</v>
      </c>
      <c r="P50" s="6">
        <f t="shared" si="6"/>
        <v>12.580960526502688</v>
      </c>
      <c r="Q50">
        <v>44</v>
      </c>
      <c r="R50" s="6">
        <f t="shared" si="7"/>
        <v>3.784189633918261</v>
      </c>
      <c r="S50">
        <v>269604</v>
      </c>
      <c r="T50" s="6">
        <f t="shared" si="8"/>
        <v>12.504709494705477</v>
      </c>
      <c r="U50">
        <v>49</v>
      </c>
      <c r="V50" s="6">
        <f t="shared" si="9"/>
        <v>3.8918202981106265</v>
      </c>
      <c r="W50" s="5">
        <v>243844</v>
      </c>
      <c r="X50" s="6">
        <f t="shared" si="10"/>
        <v>12.404283955545345</v>
      </c>
      <c r="Y50" s="5">
        <v>56</v>
      </c>
      <c r="Z50" s="6">
        <f t="shared" si="11"/>
        <v>4.0253516907351496</v>
      </c>
      <c r="AA50">
        <v>69</v>
      </c>
      <c r="AB50" s="6">
        <f t="shared" si="12"/>
        <v>4.2341065045972597</v>
      </c>
    </row>
    <row r="51" spans="1:28" x14ac:dyDescent="0.3">
      <c r="A51" t="s">
        <v>176</v>
      </c>
      <c r="B51" t="s">
        <v>243</v>
      </c>
      <c r="C51">
        <v>419</v>
      </c>
      <c r="D51" s="6">
        <f t="shared" si="0"/>
        <v>6.0378709199221374</v>
      </c>
      <c r="E51">
        <v>95</v>
      </c>
      <c r="F51" s="6">
        <f t="shared" si="1"/>
        <v>4.5538768916005408</v>
      </c>
      <c r="G51" s="5">
        <v>36087.5909620729</v>
      </c>
      <c r="H51" s="6">
        <f t="shared" si="2"/>
        <v>10.493704344565808</v>
      </c>
      <c r="I51" s="5">
        <v>39</v>
      </c>
      <c r="J51" s="6">
        <f t="shared" si="3"/>
        <v>3.6635616461296463</v>
      </c>
      <c r="K51" s="5">
        <v>21448330.9052932</v>
      </c>
      <c r="L51" s="6">
        <f t="shared" si="4"/>
        <v>16.881157387037646</v>
      </c>
      <c r="M51" s="5">
        <v>41</v>
      </c>
      <c r="N51" s="6">
        <f t="shared" si="5"/>
        <v>3.713572066704308</v>
      </c>
      <c r="O51" s="5">
        <v>265426.13680139399</v>
      </c>
      <c r="P51" s="6">
        <f t="shared" si="6"/>
        <v>12.489091876820305</v>
      </c>
      <c r="Q51">
        <v>51</v>
      </c>
      <c r="R51" s="6">
        <f t="shared" si="7"/>
        <v>3.9318256327243257</v>
      </c>
      <c r="S51">
        <v>265379</v>
      </c>
      <c r="T51" s="6">
        <f t="shared" si="8"/>
        <v>12.488914271901852</v>
      </c>
      <c r="U51">
        <v>50</v>
      </c>
      <c r="V51" s="6">
        <f t="shared" si="9"/>
        <v>3.912023005428146</v>
      </c>
      <c r="W51" s="5">
        <v>272100</v>
      </c>
      <c r="X51" s="6">
        <f t="shared" si="10"/>
        <v>12.513924924771338</v>
      </c>
      <c r="Y51" s="5">
        <v>48</v>
      </c>
      <c r="Z51" s="6">
        <f t="shared" si="11"/>
        <v>3.8712010109078911</v>
      </c>
      <c r="AA51">
        <v>30</v>
      </c>
      <c r="AB51" s="6">
        <f t="shared" si="12"/>
        <v>3.4011973816621555</v>
      </c>
    </row>
    <row r="52" spans="1:28" x14ac:dyDescent="0.3">
      <c r="A52" t="s">
        <v>106</v>
      </c>
      <c r="B52" t="s">
        <v>254</v>
      </c>
      <c r="C52">
        <v>140</v>
      </c>
      <c r="D52" s="6">
        <f t="shared" si="0"/>
        <v>4.9416424226093039</v>
      </c>
      <c r="E52">
        <v>169</v>
      </c>
      <c r="F52" s="6">
        <f t="shared" si="1"/>
        <v>5.1298987149230735</v>
      </c>
      <c r="G52" s="5">
        <v>18860.499247985001</v>
      </c>
      <c r="H52" s="6">
        <f t="shared" si="2"/>
        <v>9.844825027098226</v>
      </c>
      <c r="I52" s="5">
        <v>75</v>
      </c>
      <c r="J52" s="6">
        <f t="shared" si="3"/>
        <v>4.3174881135363101</v>
      </c>
      <c r="K52" s="5">
        <v>13570201.148804899</v>
      </c>
      <c r="L52" s="6">
        <f t="shared" si="4"/>
        <v>16.423386854752401</v>
      </c>
      <c r="M52" s="5">
        <v>64</v>
      </c>
      <c r="N52" s="6">
        <f t="shared" si="5"/>
        <v>4.1588830833596715</v>
      </c>
      <c r="O52" s="5">
        <v>221555.98320091001</v>
      </c>
      <c r="P52" s="6">
        <f t="shared" si="6"/>
        <v>12.308430582360517</v>
      </c>
      <c r="Q52">
        <v>59</v>
      </c>
      <c r="R52" s="6">
        <f t="shared" si="7"/>
        <v>4.0775374439057197</v>
      </c>
      <c r="S52">
        <v>260699</v>
      </c>
      <c r="T52" s="6">
        <f t="shared" si="8"/>
        <v>12.471121764087616</v>
      </c>
      <c r="U52">
        <v>51</v>
      </c>
      <c r="V52" s="6">
        <f t="shared" si="9"/>
        <v>3.9318256327243257</v>
      </c>
      <c r="W52" s="5">
        <v>218736</v>
      </c>
      <c r="X52" s="6">
        <f t="shared" si="10"/>
        <v>12.295620802171774</v>
      </c>
      <c r="Y52" s="5">
        <v>62</v>
      </c>
      <c r="Z52" s="6">
        <f t="shared" si="11"/>
        <v>4.1271343850450917</v>
      </c>
      <c r="AA52">
        <v>43</v>
      </c>
      <c r="AB52" s="6">
        <f t="shared" si="12"/>
        <v>3.7612001156935624</v>
      </c>
    </row>
    <row r="53" spans="1:28" x14ac:dyDescent="0.3">
      <c r="A53" t="s">
        <v>130</v>
      </c>
      <c r="B53" t="s">
        <v>301</v>
      </c>
      <c r="C53">
        <v>481</v>
      </c>
      <c r="D53" s="6">
        <f t="shared" si="0"/>
        <v>6.1758672701057611</v>
      </c>
      <c r="E53">
        <v>85</v>
      </c>
      <c r="F53" s="6">
        <f t="shared" si="1"/>
        <v>4.4426512564903167</v>
      </c>
      <c r="G53" s="5">
        <v>22324.316275661899</v>
      </c>
      <c r="H53" s="6">
        <f t="shared" si="2"/>
        <v>10.01343177932552</v>
      </c>
      <c r="I53" s="5">
        <v>65</v>
      </c>
      <c r="J53" s="6">
        <f t="shared" si="3"/>
        <v>4.1743872698956368</v>
      </c>
      <c r="K53" s="5">
        <v>10442580.5679006</v>
      </c>
      <c r="L53" s="6">
        <f t="shared" si="4"/>
        <v>16.161402290708008</v>
      </c>
      <c r="M53" s="5">
        <v>80</v>
      </c>
      <c r="N53" s="6">
        <f t="shared" si="5"/>
        <v>4.3820266346738812</v>
      </c>
      <c r="O53" s="5">
        <v>200350.78685884201</v>
      </c>
      <c r="P53" s="6">
        <f t="shared" si="6"/>
        <v>12.207825043477801</v>
      </c>
      <c r="Q53">
        <v>67</v>
      </c>
      <c r="R53" s="6">
        <f t="shared" si="7"/>
        <v>4.2046926193909657</v>
      </c>
      <c r="S53">
        <v>255357</v>
      </c>
      <c r="T53" s="6">
        <f t="shared" si="8"/>
        <v>12.45041784505427</v>
      </c>
      <c r="U53">
        <v>52</v>
      </c>
      <c r="V53" s="6">
        <f t="shared" si="9"/>
        <v>3.9512437185814275</v>
      </c>
      <c r="W53" s="5">
        <v>193546</v>
      </c>
      <c r="X53" s="6">
        <f t="shared" si="10"/>
        <v>12.173270489297794</v>
      </c>
      <c r="Y53" s="5">
        <v>72</v>
      </c>
      <c r="Z53" s="6">
        <f t="shared" si="11"/>
        <v>4.2766661190160553</v>
      </c>
      <c r="AA53">
        <v>98</v>
      </c>
      <c r="AB53" s="6">
        <f t="shared" si="12"/>
        <v>4.5849674786705723</v>
      </c>
    </row>
    <row r="54" spans="1:28" x14ac:dyDescent="0.3">
      <c r="A54" t="s">
        <v>128</v>
      </c>
      <c r="B54" t="s">
        <v>261</v>
      </c>
      <c r="C54">
        <v>279</v>
      </c>
      <c r="D54" s="6">
        <f t="shared" si="0"/>
        <v>5.6312117818213654</v>
      </c>
      <c r="E54">
        <v>118</v>
      </c>
      <c r="F54" s="6">
        <f t="shared" si="1"/>
        <v>4.7706846244656651</v>
      </c>
      <c r="G54" s="5">
        <v>20844.005080773801</v>
      </c>
      <c r="H54" s="6">
        <f t="shared" si="2"/>
        <v>9.9448216597814163</v>
      </c>
      <c r="I54" s="5">
        <v>68</v>
      </c>
      <c r="J54" s="6">
        <f t="shared" si="3"/>
        <v>4.219507705176107</v>
      </c>
      <c r="K54" s="5">
        <v>9844602.3658673596</v>
      </c>
      <c r="L54" s="6">
        <f t="shared" si="4"/>
        <v>16.102433879789952</v>
      </c>
      <c r="M54" s="5">
        <v>84</v>
      </c>
      <c r="N54" s="6">
        <f t="shared" si="5"/>
        <v>4.4308167988433134</v>
      </c>
      <c r="O54" s="5">
        <v>190862.49918462199</v>
      </c>
      <c r="P54" s="6">
        <f t="shared" si="6"/>
        <v>12.159308548219697</v>
      </c>
      <c r="Q54">
        <v>72</v>
      </c>
      <c r="R54" s="6">
        <f t="shared" si="7"/>
        <v>4.2766661190160553</v>
      </c>
      <c r="S54">
        <v>247601</v>
      </c>
      <c r="T54" s="6">
        <f t="shared" si="8"/>
        <v>12.419573858556635</v>
      </c>
      <c r="U54">
        <v>53</v>
      </c>
      <c r="V54" s="6">
        <f t="shared" si="9"/>
        <v>3.970291913552122</v>
      </c>
      <c r="W54" s="5">
        <v>192571</v>
      </c>
      <c r="X54" s="6">
        <f t="shared" si="10"/>
        <v>12.168220195877312</v>
      </c>
      <c r="Y54" s="5">
        <v>73</v>
      </c>
      <c r="Z54" s="6">
        <f t="shared" si="11"/>
        <v>4.290459441148391</v>
      </c>
      <c r="AA54">
        <v>53</v>
      </c>
      <c r="AB54" s="6">
        <f t="shared" si="12"/>
        <v>3.970291913552122</v>
      </c>
    </row>
    <row r="55" spans="1:28" x14ac:dyDescent="0.3">
      <c r="A55" t="s">
        <v>85</v>
      </c>
      <c r="B55" t="s">
        <v>433</v>
      </c>
      <c r="C55">
        <v>622</v>
      </c>
      <c r="D55" s="6">
        <f t="shared" si="0"/>
        <v>6.4329400927391793</v>
      </c>
      <c r="E55">
        <v>73</v>
      </c>
      <c r="F55" s="6">
        <f t="shared" si="1"/>
        <v>4.290459441148391</v>
      </c>
      <c r="G55" s="5">
        <v>23273.273183744299</v>
      </c>
      <c r="H55" s="6">
        <f t="shared" si="2"/>
        <v>10.055060907502227</v>
      </c>
      <c r="I55" s="5">
        <v>62</v>
      </c>
      <c r="J55" s="6">
        <f t="shared" si="3"/>
        <v>4.1271343850450917</v>
      </c>
      <c r="K55" s="5">
        <v>12357460.015182201</v>
      </c>
      <c r="L55" s="6">
        <f t="shared" si="4"/>
        <v>16.329770488485931</v>
      </c>
      <c r="M55" s="5">
        <v>70</v>
      </c>
      <c r="N55" s="6">
        <f t="shared" si="5"/>
        <v>4.2484952420493594</v>
      </c>
      <c r="O55" s="5">
        <v>253901.314649762</v>
      </c>
      <c r="P55" s="6">
        <f t="shared" si="6"/>
        <v>12.444700945504342</v>
      </c>
      <c r="Q55">
        <v>52</v>
      </c>
      <c r="R55" s="6">
        <f t="shared" si="7"/>
        <v>3.9512437185814275</v>
      </c>
      <c r="S55">
        <v>246824</v>
      </c>
      <c r="T55" s="6">
        <f t="shared" si="8"/>
        <v>12.416430811017984</v>
      </c>
      <c r="U55">
        <v>54</v>
      </c>
      <c r="V55" s="6">
        <f t="shared" si="9"/>
        <v>3.9889840465642745</v>
      </c>
      <c r="W55" s="5">
        <v>295807</v>
      </c>
      <c r="X55" s="6">
        <f t="shared" si="10"/>
        <v>12.597462493617103</v>
      </c>
      <c r="Y55" s="5">
        <v>43</v>
      </c>
      <c r="Z55" s="6">
        <f t="shared" si="11"/>
        <v>3.7612001156935624</v>
      </c>
      <c r="AA55">
        <v>61</v>
      </c>
      <c r="AB55" s="6">
        <f t="shared" si="12"/>
        <v>4.1108738641733114</v>
      </c>
    </row>
    <row r="56" spans="1:28" x14ac:dyDescent="0.3">
      <c r="A56" t="s">
        <v>137</v>
      </c>
      <c r="B56" t="s">
        <v>231</v>
      </c>
      <c r="C56">
        <v>2601</v>
      </c>
      <c r="D56" s="6">
        <f t="shared" si="0"/>
        <v>7.8636512654486515</v>
      </c>
      <c r="E56">
        <v>21</v>
      </c>
      <c r="F56" s="6">
        <f t="shared" si="1"/>
        <v>3.044522437723423</v>
      </c>
      <c r="G56" s="5">
        <v>27504.6534679252</v>
      </c>
      <c r="H56" s="6">
        <f t="shared" si="2"/>
        <v>10.22211048635454</v>
      </c>
      <c r="I56" s="5">
        <v>51</v>
      </c>
      <c r="J56" s="6">
        <f t="shared" si="3"/>
        <v>3.9318256327243257</v>
      </c>
      <c r="K56" s="5">
        <v>61008195.1655038</v>
      </c>
      <c r="L56" s="6">
        <f t="shared" si="4"/>
        <v>17.926518760089312</v>
      </c>
      <c r="M56" s="5">
        <v>16</v>
      </c>
      <c r="N56" s="6">
        <f t="shared" si="5"/>
        <v>2.7725887222397811</v>
      </c>
      <c r="O56" s="5">
        <v>296769.62862658501</v>
      </c>
      <c r="P56" s="6">
        <f t="shared" si="6"/>
        <v>12.600711455614096</v>
      </c>
      <c r="Q56">
        <v>42</v>
      </c>
      <c r="R56" s="6">
        <f t="shared" si="7"/>
        <v>3.7376696182833684</v>
      </c>
      <c r="S56">
        <v>241925</v>
      </c>
      <c r="T56" s="6">
        <f t="shared" si="8"/>
        <v>12.396383039749143</v>
      </c>
      <c r="U56">
        <v>55</v>
      </c>
      <c r="V56" s="6">
        <f t="shared" si="9"/>
        <v>4.0073331852324712</v>
      </c>
      <c r="W56" s="5">
        <v>283361</v>
      </c>
      <c r="X56" s="6">
        <f t="shared" si="10"/>
        <v>12.554476982090049</v>
      </c>
      <c r="Y56" s="5">
        <v>45</v>
      </c>
      <c r="Z56" s="6">
        <f t="shared" si="11"/>
        <v>3.8066624897703196</v>
      </c>
      <c r="AA56">
        <v>13</v>
      </c>
      <c r="AB56" s="6">
        <f t="shared" si="12"/>
        <v>2.5649493574615367</v>
      </c>
    </row>
    <row r="57" spans="1:28" x14ac:dyDescent="0.3">
      <c r="A57" t="s">
        <v>94</v>
      </c>
      <c r="B57" t="s">
        <v>257</v>
      </c>
      <c r="C57">
        <v>630</v>
      </c>
      <c r="D57" s="6">
        <f t="shared" si="0"/>
        <v>6.4457198193855785</v>
      </c>
      <c r="E57">
        <v>72</v>
      </c>
      <c r="F57" s="6">
        <f t="shared" si="1"/>
        <v>4.2766661190160553</v>
      </c>
      <c r="G57" s="5">
        <v>19772.676007238701</v>
      </c>
      <c r="H57" s="6">
        <f t="shared" si="2"/>
        <v>9.8920562639717904</v>
      </c>
      <c r="I57" s="5">
        <v>70</v>
      </c>
      <c r="J57" s="6">
        <f t="shared" si="3"/>
        <v>4.2484952420493594</v>
      </c>
      <c r="K57" s="5">
        <v>12684265.988550801</v>
      </c>
      <c r="L57" s="6">
        <f t="shared" si="4"/>
        <v>16.355872884820279</v>
      </c>
      <c r="M57" s="5">
        <v>67</v>
      </c>
      <c r="N57" s="6">
        <f t="shared" si="5"/>
        <v>4.2046926193909657</v>
      </c>
      <c r="O57" s="5">
        <v>228957.87988495801</v>
      </c>
      <c r="P57" s="6">
        <f t="shared" si="6"/>
        <v>12.341293334985693</v>
      </c>
      <c r="Q57">
        <v>58</v>
      </c>
      <c r="R57" s="6">
        <f t="shared" si="7"/>
        <v>4.0604430105464191</v>
      </c>
      <c r="S57">
        <v>240985</v>
      </c>
      <c r="T57" s="6">
        <f t="shared" si="8"/>
        <v>12.39248996987186</v>
      </c>
      <c r="U57">
        <v>56</v>
      </c>
      <c r="V57" s="6">
        <f t="shared" si="9"/>
        <v>4.0253516907351496</v>
      </c>
      <c r="W57" s="5">
        <v>237735</v>
      </c>
      <c r="X57" s="6">
        <f t="shared" si="10"/>
        <v>12.378911886934636</v>
      </c>
      <c r="Y57" s="5">
        <v>58</v>
      </c>
      <c r="Z57" s="6">
        <f t="shared" si="11"/>
        <v>4.0604430105464191</v>
      </c>
      <c r="AA57">
        <v>49</v>
      </c>
      <c r="AB57" s="6">
        <f t="shared" si="12"/>
        <v>3.8918202981106265</v>
      </c>
    </row>
    <row r="58" spans="1:28" x14ac:dyDescent="0.3">
      <c r="A58" t="s">
        <v>11</v>
      </c>
      <c r="B58" t="s">
        <v>325</v>
      </c>
      <c r="C58">
        <v>117</v>
      </c>
      <c r="D58" s="6">
        <f t="shared" si="0"/>
        <v>4.7621739347977563</v>
      </c>
      <c r="E58">
        <v>177</v>
      </c>
      <c r="F58" s="6">
        <f t="shared" si="1"/>
        <v>5.1761497325738288</v>
      </c>
      <c r="G58" s="5">
        <v>28621.274032050998</v>
      </c>
      <c r="H58" s="6">
        <f t="shared" si="2"/>
        <v>10.261905567565186</v>
      </c>
      <c r="I58" s="5">
        <v>49</v>
      </c>
      <c r="J58" s="6">
        <f t="shared" si="3"/>
        <v>3.8918202981106265</v>
      </c>
      <c r="K58" s="5">
        <v>5514480.4667792497</v>
      </c>
      <c r="L58" s="6">
        <f t="shared" si="4"/>
        <v>15.522888002565795</v>
      </c>
      <c r="M58" s="5">
        <v>134</v>
      </c>
      <c r="N58" s="6">
        <f t="shared" si="5"/>
        <v>4.8978397999509111</v>
      </c>
      <c r="O58" s="5">
        <v>281327.14952526201</v>
      </c>
      <c r="P58" s="6">
        <f t="shared" si="6"/>
        <v>12.54727350430797</v>
      </c>
      <c r="Q58">
        <v>47</v>
      </c>
      <c r="R58" s="6">
        <f t="shared" si="7"/>
        <v>3.8501476017100584</v>
      </c>
      <c r="S58">
        <v>239446</v>
      </c>
      <c r="T58" s="6">
        <f t="shared" si="8"/>
        <v>12.386083200682386</v>
      </c>
      <c r="U58">
        <v>57</v>
      </c>
      <c r="V58" s="6">
        <f t="shared" si="9"/>
        <v>4.0430512678345503</v>
      </c>
      <c r="W58" s="5">
        <v>314950</v>
      </c>
      <c r="X58" s="6">
        <f t="shared" si="10"/>
        <v>12.660169175050076</v>
      </c>
      <c r="Y58" s="5">
        <v>41</v>
      </c>
      <c r="Z58" s="6">
        <f t="shared" si="11"/>
        <v>3.713572066704308</v>
      </c>
      <c r="AA58">
        <v>126</v>
      </c>
      <c r="AB58" s="6">
        <f t="shared" si="12"/>
        <v>4.836281906951478</v>
      </c>
    </row>
    <row r="59" spans="1:28" x14ac:dyDescent="0.3">
      <c r="A59" t="s">
        <v>12</v>
      </c>
      <c r="B59" t="s">
        <v>289</v>
      </c>
      <c r="C59">
        <v>199</v>
      </c>
      <c r="D59" s="6">
        <f t="shared" si="0"/>
        <v>5.2933048247244923</v>
      </c>
      <c r="E59">
        <v>149</v>
      </c>
      <c r="F59" s="6">
        <f t="shared" si="1"/>
        <v>5.0039463059454592</v>
      </c>
      <c r="G59" s="5">
        <v>33704.320832256999</v>
      </c>
      <c r="H59" s="6">
        <f t="shared" si="2"/>
        <v>10.425381322728695</v>
      </c>
      <c r="I59" s="5">
        <v>40</v>
      </c>
      <c r="J59" s="6">
        <f t="shared" si="3"/>
        <v>3.6888794541139363</v>
      </c>
      <c r="K59" s="5">
        <v>10634820.514340701</v>
      </c>
      <c r="L59" s="6">
        <f t="shared" si="4"/>
        <v>16.179644129590251</v>
      </c>
      <c r="M59" s="5">
        <v>77</v>
      </c>
      <c r="N59" s="6">
        <f t="shared" si="5"/>
        <v>4.3438054218536841</v>
      </c>
      <c r="O59" s="5">
        <v>250493.30221541901</v>
      </c>
      <c r="P59" s="6">
        <f t="shared" si="6"/>
        <v>12.431187461486601</v>
      </c>
      <c r="Q59">
        <v>53</v>
      </c>
      <c r="R59" s="6">
        <f t="shared" si="7"/>
        <v>3.970291913552122</v>
      </c>
      <c r="S59">
        <v>232078</v>
      </c>
      <c r="T59" s="6">
        <f t="shared" si="8"/>
        <v>12.354828801040124</v>
      </c>
      <c r="U59">
        <v>58</v>
      </c>
      <c r="V59" s="6">
        <f t="shared" si="9"/>
        <v>4.0604430105464191</v>
      </c>
      <c r="W59" s="5">
        <v>280473</v>
      </c>
      <c r="X59" s="6">
        <f t="shared" si="10"/>
        <v>12.544232742627424</v>
      </c>
      <c r="Y59" s="5">
        <v>46</v>
      </c>
      <c r="Z59" s="6">
        <f t="shared" si="11"/>
        <v>3.8286413964890951</v>
      </c>
      <c r="AA59">
        <v>86</v>
      </c>
      <c r="AB59" s="6">
        <f t="shared" si="12"/>
        <v>4.4543472962535073</v>
      </c>
    </row>
    <row r="60" spans="1:28" x14ac:dyDescent="0.3">
      <c r="A60" t="s">
        <v>74</v>
      </c>
      <c r="B60" t="s">
        <v>432</v>
      </c>
      <c r="C60">
        <v>294</v>
      </c>
      <c r="D60" s="6">
        <f t="shared" si="0"/>
        <v>5.6835797673386814</v>
      </c>
      <c r="E60">
        <v>114</v>
      </c>
      <c r="F60" s="6">
        <f t="shared" si="1"/>
        <v>4.7361984483944957</v>
      </c>
      <c r="G60" s="5">
        <v>27355.812133469401</v>
      </c>
      <c r="H60" s="6">
        <f t="shared" si="2"/>
        <v>10.216684294723628</v>
      </c>
      <c r="I60" s="5">
        <v>52</v>
      </c>
      <c r="J60" s="6">
        <f t="shared" si="3"/>
        <v>3.9512437185814275</v>
      </c>
      <c r="K60" s="5">
        <v>11383271.269555001</v>
      </c>
      <c r="L60" s="6">
        <f t="shared" si="4"/>
        <v>16.247655403136022</v>
      </c>
      <c r="M60" s="5">
        <v>74</v>
      </c>
      <c r="N60" s="6">
        <f t="shared" si="5"/>
        <v>4.3040650932041702</v>
      </c>
      <c r="O60" s="5">
        <v>231512.62757326401</v>
      </c>
      <c r="P60" s="6">
        <f t="shared" si="6"/>
        <v>12.352389697773566</v>
      </c>
      <c r="Q60">
        <v>57</v>
      </c>
      <c r="R60" s="6">
        <f t="shared" si="7"/>
        <v>4.0430512678345503</v>
      </c>
      <c r="S60">
        <v>230626</v>
      </c>
      <c r="T60" s="6">
        <f t="shared" si="8"/>
        <v>12.348552629810888</v>
      </c>
      <c r="U60">
        <v>59</v>
      </c>
      <c r="V60" s="6">
        <f t="shared" si="9"/>
        <v>4.0775374439057197</v>
      </c>
      <c r="W60" s="5">
        <v>240001</v>
      </c>
      <c r="X60" s="6">
        <f t="shared" si="10"/>
        <v>12.388398368982115</v>
      </c>
      <c r="Y60" s="5">
        <v>57</v>
      </c>
      <c r="Z60" s="6">
        <f t="shared" si="11"/>
        <v>4.0430512678345503</v>
      </c>
      <c r="AA60">
        <v>82</v>
      </c>
      <c r="AB60" s="6">
        <f t="shared" si="12"/>
        <v>4.4067192472642533</v>
      </c>
    </row>
    <row r="61" spans="1:28" x14ac:dyDescent="0.3">
      <c r="A61" t="s">
        <v>86</v>
      </c>
      <c r="B61" t="s">
        <v>287</v>
      </c>
      <c r="C61">
        <v>98</v>
      </c>
      <c r="D61" s="6">
        <f t="shared" si="0"/>
        <v>4.5849674786705723</v>
      </c>
      <c r="E61">
        <v>188</v>
      </c>
      <c r="F61" s="6">
        <f t="shared" si="1"/>
        <v>5.2364419628299492</v>
      </c>
      <c r="G61" s="5">
        <v>17186.816749753001</v>
      </c>
      <c r="H61" s="6">
        <f t="shared" si="2"/>
        <v>9.7518979008771218</v>
      </c>
      <c r="I61" s="5">
        <v>83</v>
      </c>
      <c r="J61" s="6">
        <f t="shared" si="3"/>
        <v>4.4188406077965983</v>
      </c>
      <c r="K61" s="5">
        <v>5630153.7933096504</v>
      </c>
      <c r="L61" s="6">
        <f t="shared" si="4"/>
        <v>15.543647316494047</v>
      </c>
      <c r="M61" s="5">
        <v>128</v>
      </c>
      <c r="N61" s="6">
        <f t="shared" si="5"/>
        <v>4.8520302639196169</v>
      </c>
      <c r="O61" s="5">
        <v>210278.003584577</v>
      </c>
      <c r="P61" s="6">
        <f t="shared" si="6"/>
        <v>12.25618576080698</v>
      </c>
      <c r="Q61">
        <v>61</v>
      </c>
      <c r="R61" s="6">
        <f t="shared" si="7"/>
        <v>4.1108738641733114</v>
      </c>
      <c r="S61">
        <v>225180</v>
      </c>
      <c r="T61" s="6">
        <f t="shared" si="8"/>
        <v>12.324655361357122</v>
      </c>
      <c r="U61">
        <v>60</v>
      </c>
      <c r="V61" s="6">
        <f t="shared" si="9"/>
        <v>4.0943445622221004</v>
      </c>
      <c r="W61" s="5">
        <v>229644</v>
      </c>
      <c r="X61" s="6">
        <f t="shared" si="10"/>
        <v>12.344285562698065</v>
      </c>
      <c r="Y61" s="5">
        <v>59</v>
      </c>
      <c r="Z61" s="6">
        <f t="shared" si="11"/>
        <v>4.0775374439057197</v>
      </c>
      <c r="AA61">
        <v>84</v>
      </c>
      <c r="AB61" s="6">
        <f t="shared" si="12"/>
        <v>4.4308167988433134</v>
      </c>
    </row>
    <row r="62" spans="1:28" x14ac:dyDescent="0.3">
      <c r="A62" t="s">
        <v>59</v>
      </c>
      <c r="B62" t="s">
        <v>246</v>
      </c>
      <c r="C62">
        <v>941</v>
      </c>
      <c r="D62" s="6">
        <f t="shared" si="0"/>
        <v>6.8469431395853793</v>
      </c>
      <c r="E62">
        <v>51</v>
      </c>
      <c r="F62" s="6">
        <f t="shared" si="1"/>
        <v>3.9318256327243257</v>
      </c>
      <c r="G62" s="5">
        <v>16421.285616260298</v>
      </c>
      <c r="H62" s="6">
        <f t="shared" si="2"/>
        <v>9.7063336756942249</v>
      </c>
      <c r="I62" s="5">
        <v>90</v>
      </c>
      <c r="J62" s="6">
        <f t="shared" si="3"/>
        <v>4.499809670330265</v>
      </c>
      <c r="K62" s="5">
        <v>29693264.342550199</v>
      </c>
      <c r="L62" s="6">
        <f t="shared" si="4"/>
        <v>17.206430788239103</v>
      </c>
      <c r="M62" s="5">
        <v>27</v>
      </c>
      <c r="N62" s="6">
        <f t="shared" si="5"/>
        <v>3.2958368660043291</v>
      </c>
      <c r="O62" s="5">
        <v>197201.321508358</v>
      </c>
      <c r="P62" s="6">
        <f t="shared" si="6"/>
        <v>12.19198042248906</v>
      </c>
      <c r="Q62">
        <v>70</v>
      </c>
      <c r="R62" s="6">
        <f t="shared" si="7"/>
        <v>4.2484952420493594</v>
      </c>
      <c r="S62">
        <v>225089</v>
      </c>
      <c r="T62" s="6">
        <f t="shared" si="8"/>
        <v>12.324251158530638</v>
      </c>
      <c r="U62">
        <v>61</v>
      </c>
      <c r="V62" s="6">
        <f t="shared" si="9"/>
        <v>4.1108738641733114</v>
      </c>
      <c r="W62" s="5">
        <v>197640</v>
      </c>
      <c r="X62" s="6">
        <f t="shared" si="10"/>
        <v>12.194202472959686</v>
      </c>
      <c r="Y62" s="5">
        <v>69</v>
      </c>
      <c r="Z62" s="6">
        <f t="shared" si="11"/>
        <v>4.2341065045972597</v>
      </c>
      <c r="AA62">
        <v>34</v>
      </c>
      <c r="AB62" s="6">
        <f t="shared" si="12"/>
        <v>3.5263605246161616</v>
      </c>
    </row>
    <row r="63" spans="1:28" x14ac:dyDescent="0.3">
      <c r="A63" t="s">
        <v>31</v>
      </c>
      <c r="B63" t="s">
        <v>302</v>
      </c>
      <c r="C63">
        <v>243</v>
      </c>
      <c r="D63" s="6">
        <f t="shared" si="0"/>
        <v>5.4930614433405482</v>
      </c>
      <c r="E63">
        <v>130</v>
      </c>
      <c r="F63" s="6">
        <f t="shared" si="1"/>
        <v>4.8675344504555822</v>
      </c>
      <c r="G63" s="5">
        <v>30138.4396330362</v>
      </c>
      <c r="H63" s="6">
        <f t="shared" si="2"/>
        <v>10.313556700204515</v>
      </c>
      <c r="I63" s="5">
        <v>46</v>
      </c>
      <c r="J63" s="6">
        <f t="shared" si="3"/>
        <v>3.8286413964890951</v>
      </c>
      <c r="K63" s="5">
        <v>5601840.37781756</v>
      </c>
      <c r="L63" s="6">
        <f t="shared" si="4"/>
        <v>15.538605740611438</v>
      </c>
      <c r="M63" s="5">
        <v>129</v>
      </c>
      <c r="N63" s="6">
        <f t="shared" si="5"/>
        <v>4.8598124043616719</v>
      </c>
      <c r="O63" s="5">
        <v>233300.360949797</v>
      </c>
      <c r="P63" s="6">
        <f t="shared" si="6"/>
        <v>12.360082005157047</v>
      </c>
      <c r="Q63">
        <v>56</v>
      </c>
      <c r="R63" s="6">
        <f t="shared" si="7"/>
        <v>4.0253516907351496</v>
      </c>
      <c r="S63">
        <v>225011</v>
      </c>
      <c r="T63" s="6">
        <f t="shared" si="8"/>
        <v>12.323904568880423</v>
      </c>
      <c r="U63">
        <v>62</v>
      </c>
      <c r="V63" s="6">
        <f t="shared" si="9"/>
        <v>4.1271343850450917</v>
      </c>
      <c r="W63" s="5">
        <v>249903</v>
      </c>
      <c r="X63" s="6">
        <f t="shared" si="10"/>
        <v>12.428828121552908</v>
      </c>
      <c r="Y63" s="5">
        <v>53</v>
      </c>
      <c r="Z63" s="6">
        <f t="shared" si="11"/>
        <v>3.970291913552122</v>
      </c>
      <c r="AA63">
        <v>99</v>
      </c>
      <c r="AB63" s="6">
        <f t="shared" si="12"/>
        <v>4.5951198501345898</v>
      </c>
    </row>
    <row r="64" spans="1:28" x14ac:dyDescent="0.3">
      <c r="A64" t="s">
        <v>87</v>
      </c>
      <c r="B64" t="s">
        <v>307</v>
      </c>
      <c r="C64">
        <v>151</v>
      </c>
      <c r="D64" s="6">
        <f t="shared" si="0"/>
        <v>5.0172798368149243</v>
      </c>
      <c r="E64">
        <v>165</v>
      </c>
      <c r="F64" s="6">
        <f t="shared" si="1"/>
        <v>5.1059454739005803</v>
      </c>
      <c r="G64" s="5">
        <v>20200.371779500001</v>
      </c>
      <c r="H64" s="6">
        <f t="shared" si="2"/>
        <v>9.9134562881456709</v>
      </c>
      <c r="I64" s="5">
        <v>69</v>
      </c>
      <c r="J64" s="6">
        <f t="shared" si="3"/>
        <v>4.2341065045972597</v>
      </c>
      <c r="K64" s="5">
        <v>7321286.9254602501</v>
      </c>
      <c r="L64" s="6">
        <f t="shared" si="4"/>
        <v>15.806296679973922</v>
      </c>
      <c r="M64" s="5">
        <v>105</v>
      </c>
      <c r="N64" s="6">
        <f t="shared" si="5"/>
        <v>4.6539603501575231</v>
      </c>
      <c r="O64" s="5">
        <v>205298.59602588299</v>
      </c>
      <c r="P64" s="6">
        <f t="shared" si="6"/>
        <v>12.232220764337187</v>
      </c>
      <c r="Q64">
        <v>64</v>
      </c>
      <c r="R64" s="6">
        <f t="shared" si="7"/>
        <v>4.1588830833596715</v>
      </c>
      <c r="S64">
        <v>221770</v>
      </c>
      <c r="T64" s="6">
        <f t="shared" si="8"/>
        <v>12.309396087762075</v>
      </c>
      <c r="U64">
        <v>63</v>
      </c>
      <c r="V64" s="6">
        <f t="shared" si="9"/>
        <v>4.1431347263915326</v>
      </c>
      <c r="W64" s="5">
        <v>224708</v>
      </c>
      <c r="X64" s="6">
        <f t="shared" si="10"/>
        <v>12.322557060565906</v>
      </c>
      <c r="Y64" s="5">
        <v>60</v>
      </c>
      <c r="Z64" s="6">
        <f t="shared" si="11"/>
        <v>4.0943445622221004</v>
      </c>
      <c r="AA64">
        <v>106</v>
      </c>
      <c r="AB64" s="6">
        <f t="shared" si="12"/>
        <v>4.6634390941120669</v>
      </c>
    </row>
    <row r="65" spans="1:28" x14ac:dyDescent="0.3">
      <c r="A65" t="s">
        <v>103</v>
      </c>
      <c r="B65" t="s">
        <v>431</v>
      </c>
      <c r="C65">
        <v>87</v>
      </c>
      <c r="D65" s="6">
        <f t="shared" si="0"/>
        <v>4.4659081186545837</v>
      </c>
      <c r="E65">
        <v>193</v>
      </c>
      <c r="F65" s="6">
        <f t="shared" si="1"/>
        <v>5.2626901889048856</v>
      </c>
      <c r="G65" s="5">
        <v>17059.775610008299</v>
      </c>
      <c r="H65" s="6">
        <f t="shared" si="2"/>
        <v>9.7444786679702062</v>
      </c>
      <c r="I65" s="5">
        <v>86</v>
      </c>
      <c r="J65" s="6">
        <f t="shared" si="3"/>
        <v>4.4543472962535073</v>
      </c>
      <c r="K65" s="5">
        <v>5231612.72365792</v>
      </c>
      <c r="L65" s="6">
        <f t="shared" si="4"/>
        <v>15.47023014867192</v>
      </c>
      <c r="M65" s="5">
        <v>140</v>
      </c>
      <c r="N65" s="6">
        <f t="shared" si="5"/>
        <v>4.9416424226093039</v>
      </c>
      <c r="O65" s="5">
        <v>203365.01355261699</v>
      </c>
      <c r="P65" s="6">
        <f t="shared" si="6"/>
        <v>12.22275773970228</v>
      </c>
      <c r="Q65">
        <v>66</v>
      </c>
      <c r="R65" s="6">
        <f t="shared" si="7"/>
        <v>4.1896547420264252</v>
      </c>
      <c r="S65">
        <v>219926</v>
      </c>
      <c r="T65" s="6">
        <f t="shared" si="8"/>
        <v>12.301046405115198</v>
      </c>
      <c r="U65">
        <v>64</v>
      </c>
      <c r="V65" s="6">
        <f t="shared" si="9"/>
        <v>4.1588830833596715</v>
      </c>
      <c r="W65" s="5">
        <v>211838</v>
      </c>
      <c r="X65" s="6">
        <f t="shared" si="10"/>
        <v>12.2635771105986</v>
      </c>
      <c r="Y65" s="5">
        <v>65</v>
      </c>
      <c r="Z65" s="6">
        <f t="shared" si="11"/>
        <v>4.1743872698956368</v>
      </c>
      <c r="AA65">
        <v>117</v>
      </c>
      <c r="AB65" s="6">
        <f t="shared" si="12"/>
        <v>4.7621739347977563</v>
      </c>
    </row>
    <row r="66" spans="1:28" x14ac:dyDescent="0.3">
      <c r="A66" t="s">
        <v>172</v>
      </c>
      <c r="B66" t="s">
        <v>266</v>
      </c>
      <c r="C66">
        <v>191</v>
      </c>
      <c r="D66" s="6">
        <f t="shared" ref="D66:D129" si="13">LN(C66)</f>
        <v>5.2522734280466299</v>
      </c>
      <c r="E66">
        <v>150</v>
      </c>
      <c r="F66" s="6">
        <f t="shared" ref="F66:F129" si="14">LN(E66)</f>
        <v>5.0106352940962555</v>
      </c>
      <c r="G66" s="5">
        <v>27783.636675406</v>
      </c>
      <c r="H66" s="6">
        <f t="shared" ref="H66:H129" si="15">LN(G66)</f>
        <v>10.232202517582218</v>
      </c>
      <c r="I66" s="5">
        <v>50</v>
      </c>
      <c r="J66" s="6">
        <f t="shared" ref="J66:J129" si="16">LN(I66)</f>
        <v>3.912023005428146</v>
      </c>
      <c r="K66" s="5">
        <v>14212516.3157959</v>
      </c>
      <c r="L66" s="6">
        <f t="shared" ref="L66:L129" si="17">LN(K66)</f>
        <v>16.469633565029426</v>
      </c>
      <c r="M66" s="5">
        <v>62</v>
      </c>
      <c r="N66" s="6">
        <f t="shared" ref="N66:N129" si="18">LN(M66)</f>
        <v>4.1271343850450917</v>
      </c>
      <c r="O66" s="5">
        <v>208667.840492749</v>
      </c>
      <c r="P66" s="6">
        <f t="shared" ref="P66:P129" si="19">LN(O66)</f>
        <v>12.248498986762915</v>
      </c>
      <c r="Q66">
        <v>62</v>
      </c>
      <c r="R66" s="6">
        <f t="shared" ref="R66:R129" si="20">LN(Q66)</f>
        <v>4.1271343850450917</v>
      </c>
      <c r="S66">
        <v>218901</v>
      </c>
      <c r="T66" s="6">
        <f t="shared" ref="T66:T129" si="21">LN(S66)</f>
        <v>12.296374851796545</v>
      </c>
      <c r="U66">
        <v>65</v>
      </c>
      <c r="V66" s="6">
        <f t="shared" ref="V66:V129" si="22">LN(U66)</f>
        <v>4.1743872698956368</v>
      </c>
      <c r="W66" s="5">
        <v>217204</v>
      </c>
      <c r="X66" s="6">
        <f t="shared" ref="X66:X129" si="23">LN(W66)</f>
        <v>12.288592283078602</v>
      </c>
      <c r="Y66" s="5">
        <v>64</v>
      </c>
      <c r="Z66" s="6">
        <f t="shared" ref="Z66:Z129" si="24">LN(Y66)</f>
        <v>4.1588830833596715</v>
      </c>
      <c r="AA66">
        <v>60</v>
      </c>
      <c r="AB66" s="6">
        <f t="shared" ref="AB66:AB129" si="25">LN(AA66)</f>
        <v>4.0943445622221004</v>
      </c>
    </row>
    <row r="67" spans="1:28" x14ac:dyDescent="0.3">
      <c r="A67" t="s">
        <v>90</v>
      </c>
      <c r="B67" t="s">
        <v>268</v>
      </c>
      <c r="C67">
        <v>386</v>
      </c>
      <c r="D67" s="6">
        <f t="shared" si="13"/>
        <v>5.955837369464831</v>
      </c>
      <c r="E67">
        <v>101</v>
      </c>
      <c r="F67" s="6">
        <f t="shared" si="14"/>
        <v>4.6151205168412597</v>
      </c>
      <c r="G67" s="5">
        <v>22423.550981858902</v>
      </c>
      <c r="H67" s="6">
        <f t="shared" si="15"/>
        <v>10.017867068645698</v>
      </c>
      <c r="I67" s="5">
        <v>64</v>
      </c>
      <c r="J67" s="6">
        <f t="shared" si="16"/>
        <v>4.1588830833596715</v>
      </c>
      <c r="K67" s="5">
        <v>8909501.3662231807</v>
      </c>
      <c r="L67" s="6">
        <f t="shared" si="17"/>
        <v>16.002628834494136</v>
      </c>
      <c r="M67" s="5">
        <v>90</v>
      </c>
      <c r="N67" s="6">
        <f t="shared" si="18"/>
        <v>4.499809670330265</v>
      </c>
      <c r="O67" s="5">
        <v>215511.965549366</v>
      </c>
      <c r="P67" s="6">
        <f t="shared" si="19"/>
        <v>12.280771711575532</v>
      </c>
      <c r="Q67">
        <v>60</v>
      </c>
      <c r="R67" s="6">
        <f t="shared" si="20"/>
        <v>4.0943445622221004</v>
      </c>
      <c r="S67">
        <v>215682</v>
      </c>
      <c r="T67" s="6">
        <f t="shared" si="21"/>
        <v>12.281560379660117</v>
      </c>
      <c r="U67">
        <v>66</v>
      </c>
      <c r="V67" s="6">
        <f t="shared" si="22"/>
        <v>4.1896547420264252</v>
      </c>
      <c r="W67" s="5">
        <v>217558</v>
      </c>
      <c r="X67" s="6">
        <f t="shared" si="23"/>
        <v>12.290220760628307</v>
      </c>
      <c r="Y67" s="5">
        <v>63</v>
      </c>
      <c r="Z67" s="6">
        <f t="shared" si="24"/>
        <v>4.1431347263915326</v>
      </c>
      <c r="AA67">
        <v>64</v>
      </c>
      <c r="AB67" s="6">
        <f t="shared" si="25"/>
        <v>4.1588830833596715</v>
      </c>
    </row>
    <row r="68" spans="1:28" x14ac:dyDescent="0.3">
      <c r="A68" t="s">
        <v>32</v>
      </c>
      <c r="B68" t="s">
        <v>305</v>
      </c>
      <c r="C68">
        <v>167</v>
      </c>
      <c r="D68" s="6">
        <f t="shared" si="13"/>
        <v>5.1179938124167554</v>
      </c>
      <c r="E68">
        <v>162</v>
      </c>
      <c r="F68" s="6">
        <f t="shared" si="14"/>
        <v>5.0875963352323836</v>
      </c>
      <c r="G68" s="5">
        <v>29863.109609166699</v>
      </c>
      <c r="H68" s="6">
        <f t="shared" si="15"/>
        <v>10.304379205294829</v>
      </c>
      <c r="I68" s="5">
        <v>47</v>
      </c>
      <c r="J68" s="6">
        <f t="shared" si="16"/>
        <v>3.8501476017100584</v>
      </c>
      <c r="K68" s="5">
        <v>4619577.1700233798</v>
      </c>
      <c r="L68" s="6">
        <f t="shared" si="17"/>
        <v>15.3458137372296</v>
      </c>
      <c r="M68" s="5">
        <v>151</v>
      </c>
      <c r="N68" s="6">
        <f t="shared" si="18"/>
        <v>5.0172798368149243</v>
      </c>
      <c r="O68" s="5">
        <v>206813.35841166601</v>
      </c>
      <c r="P68" s="6">
        <f t="shared" si="19"/>
        <v>12.239572015331285</v>
      </c>
      <c r="Q68">
        <v>63</v>
      </c>
      <c r="R68" s="6">
        <f t="shared" si="20"/>
        <v>4.1431347263915326</v>
      </c>
      <c r="S68">
        <v>214038</v>
      </c>
      <c r="T68" s="6">
        <f t="shared" si="21"/>
        <v>12.273908848333743</v>
      </c>
      <c r="U68">
        <v>67</v>
      </c>
      <c r="V68" s="6">
        <f t="shared" si="22"/>
        <v>4.2046926193909657</v>
      </c>
      <c r="W68" s="5">
        <v>220076</v>
      </c>
      <c r="X68" s="6">
        <f t="shared" si="23"/>
        <v>12.30172822022427</v>
      </c>
      <c r="Y68" s="5">
        <v>61</v>
      </c>
      <c r="Z68" s="6">
        <f t="shared" si="24"/>
        <v>4.1108738641733114</v>
      </c>
      <c r="AA68">
        <v>103</v>
      </c>
      <c r="AB68" s="6">
        <f t="shared" si="25"/>
        <v>4.6347289882296359</v>
      </c>
    </row>
    <row r="69" spans="1:28" x14ac:dyDescent="0.3">
      <c r="A69" t="s">
        <v>189</v>
      </c>
      <c r="B69" t="s">
        <v>430</v>
      </c>
      <c r="C69">
        <v>2460</v>
      </c>
      <c r="D69" s="6">
        <f t="shared" si="13"/>
        <v>7.8079166289264084</v>
      </c>
      <c r="E69">
        <v>23</v>
      </c>
      <c r="F69" s="6">
        <f t="shared" si="14"/>
        <v>3.1354942159291497</v>
      </c>
      <c r="G69" s="5">
        <v>14484.7742665204</v>
      </c>
      <c r="H69" s="6">
        <f t="shared" si="15"/>
        <v>9.5808533261345161</v>
      </c>
      <c r="I69" s="5">
        <v>103</v>
      </c>
      <c r="J69" s="6">
        <f t="shared" si="16"/>
        <v>4.6347289882296359</v>
      </c>
      <c r="K69" s="5">
        <v>30973213.634054001</v>
      </c>
      <c r="L69" s="6">
        <f t="shared" si="17"/>
        <v>17.248633312599452</v>
      </c>
      <c r="M69" s="5">
        <v>25</v>
      </c>
      <c r="N69" s="6">
        <f t="shared" si="18"/>
        <v>3.2188758248682006</v>
      </c>
      <c r="O69" s="5">
        <v>270945.79431857198</v>
      </c>
      <c r="P69" s="6">
        <f t="shared" si="19"/>
        <v>12.509674058890297</v>
      </c>
      <c r="Q69">
        <v>48</v>
      </c>
      <c r="R69" s="6">
        <f t="shared" si="20"/>
        <v>3.8712010109078911</v>
      </c>
      <c r="S69">
        <v>212178</v>
      </c>
      <c r="T69" s="6">
        <f t="shared" si="21"/>
        <v>12.265180824009747</v>
      </c>
      <c r="U69">
        <v>68</v>
      </c>
      <c r="V69" s="6">
        <f t="shared" si="22"/>
        <v>4.219507705176107</v>
      </c>
      <c r="W69" s="5">
        <v>260650</v>
      </c>
      <c r="X69" s="6">
        <f t="shared" si="23"/>
        <v>12.470933790196252</v>
      </c>
      <c r="Y69" s="5">
        <v>52</v>
      </c>
      <c r="Z69" s="6">
        <f t="shared" si="24"/>
        <v>3.9512437185814275</v>
      </c>
      <c r="AA69">
        <v>57</v>
      </c>
      <c r="AB69" s="6">
        <f t="shared" si="25"/>
        <v>4.0430512678345503</v>
      </c>
    </row>
    <row r="70" spans="1:28" x14ac:dyDescent="0.3">
      <c r="A70" t="s">
        <v>199</v>
      </c>
      <c r="B70" t="s">
        <v>260</v>
      </c>
      <c r="C70">
        <v>1731</v>
      </c>
      <c r="D70" s="6">
        <f t="shared" si="13"/>
        <v>7.4564545551762089</v>
      </c>
      <c r="E70">
        <v>33</v>
      </c>
      <c r="F70" s="6">
        <f t="shared" si="14"/>
        <v>3.4965075614664802</v>
      </c>
      <c r="G70" s="5">
        <v>12635.8414348019</v>
      </c>
      <c r="H70" s="6">
        <f t="shared" si="15"/>
        <v>9.4442926131570974</v>
      </c>
      <c r="I70" s="5">
        <v>112</v>
      </c>
      <c r="J70" s="6">
        <f t="shared" si="16"/>
        <v>4.7184988712950942</v>
      </c>
      <c r="K70" s="5">
        <v>11820626.1537142</v>
      </c>
      <c r="L70" s="6">
        <f t="shared" si="17"/>
        <v>16.285356542626644</v>
      </c>
      <c r="M70" s="5">
        <v>73</v>
      </c>
      <c r="N70" s="6">
        <f t="shared" si="18"/>
        <v>4.290459441148391</v>
      </c>
      <c r="O70" s="5">
        <v>186774.565107431</v>
      </c>
      <c r="P70" s="6">
        <f t="shared" si="19"/>
        <v>12.137657634410992</v>
      </c>
      <c r="Q70">
        <v>75</v>
      </c>
      <c r="R70" s="6">
        <f t="shared" si="20"/>
        <v>4.3174881135363101</v>
      </c>
      <c r="S70">
        <v>210475</v>
      </c>
      <c r="T70" s="6">
        <f t="shared" si="21"/>
        <v>12.257122160205865</v>
      </c>
      <c r="U70">
        <v>69</v>
      </c>
      <c r="V70" s="6">
        <f t="shared" si="22"/>
        <v>4.2341065045972597</v>
      </c>
      <c r="W70" s="5">
        <v>208911</v>
      </c>
      <c r="X70" s="6">
        <f t="shared" si="23"/>
        <v>12.249663602931914</v>
      </c>
      <c r="Y70" s="5">
        <v>67</v>
      </c>
      <c r="Z70" s="6">
        <f t="shared" si="24"/>
        <v>4.2046926193909657</v>
      </c>
      <c r="AA70">
        <v>52</v>
      </c>
      <c r="AB70" s="6">
        <f t="shared" si="25"/>
        <v>3.9512437185814275</v>
      </c>
    </row>
    <row r="71" spans="1:28" x14ac:dyDescent="0.3">
      <c r="A71" t="s">
        <v>78</v>
      </c>
      <c r="B71" t="s">
        <v>312</v>
      </c>
      <c r="C71">
        <v>67</v>
      </c>
      <c r="D71" s="6">
        <f t="shared" si="13"/>
        <v>4.2046926193909657</v>
      </c>
      <c r="E71">
        <v>202</v>
      </c>
      <c r="F71" s="6">
        <f t="shared" si="14"/>
        <v>5.3082676974012051</v>
      </c>
      <c r="G71" s="5">
        <v>12151.907334338401</v>
      </c>
      <c r="H71" s="6">
        <f t="shared" si="15"/>
        <v>9.4052414186983437</v>
      </c>
      <c r="I71" s="5">
        <v>118</v>
      </c>
      <c r="J71" s="6">
        <f t="shared" si="16"/>
        <v>4.7706846244656651</v>
      </c>
      <c r="K71" s="5">
        <v>2750417.2677030801</v>
      </c>
      <c r="L71" s="6">
        <f t="shared" si="17"/>
        <v>14.827263191842571</v>
      </c>
      <c r="M71" s="5">
        <v>185</v>
      </c>
      <c r="N71" s="6">
        <f t="shared" si="18"/>
        <v>5.2203558250783244</v>
      </c>
      <c r="O71" s="5">
        <v>194674.79846338299</v>
      </c>
      <c r="P71" s="6">
        <f t="shared" si="19"/>
        <v>12.179085745198128</v>
      </c>
      <c r="Q71">
        <v>71</v>
      </c>
      <c r="R71" s="6">
        <f t="shared" si="20"/>
        <v>4.2626798770413155</v>
      </c>
      <c r="S71">
        <v>205876</v>
      </c>
      <c r="T71" s="6">
        <f t="shared" si="21"/>
        <v>12.235029324784477</v>
      </c>
      <c r="U71">
        <v>70</v>
      </c>
      <c r="V71" s="6">
        <f t="shared" si="22"/>
        <v>4.2484952420493594</v>
      </c>
      <c r="W71" s="5">
        <v>193992</v>
      </c>
      <c r="X71" s="6">
        <f t="shared" si="23"/>
        <v>12.17557220008179</v>
      </c>
      <c r="Y71" s="5">
        <v>71</v>
      </c>
      <c r="Z71" s="6">
        <f t="shared" si="24"/>
        <v>4.2626798770413155</v>
      </c>
      <c r="AA71">
        <v>111</v>
      </c>
      <c r="AB71" s="6">
        <f t="shared" si="25"/>
        <v>4.7095302013123339</v>
      </c>
    </row>
    <row r="72" spans="1:28" x14ac:dyDescent="0.3">
      <c r="A72" t="s">
        <v>184</v>
      </c>
      <c r="B72" t="s">
        <v>311</v>
      </c>
      <c r="C72">
        <v>155</v>
      </c>
      <c r="D72" s="6">
        <f t="shared" si="13"/>
        <v>5.0434251169192468</v>
      </c>
      <c r="E72">
        <v>164</v>
      </c>
      <c r="F72" s="6">
        <f t="shared" si="14"/>
        <v>5.0998664278241987</v>
      </c>
      <c r="G72" s="5">
        <v>13005.8638199211</v>
      </c>
      <c r="H72" s="6">
        <f t="shared" si="15"/>
        <v>9.4731555978161612</v>
      </c>
      <c r="I72" s="5">
        <v>109</v>
      </c>
      <c r="J72" s="6">
        <f t="shared" si="16"/>
        <v>4.6913478822291435</v>
      </c>
      <c r="K72" s="5">
        <v>8193104.0422213804</v>
      </c>
      <c r="L72" s="6">
        <f t="shared" si="17"/>
        <v>15.918803387959638</v>
      </c>
      <c r="M72" s="5">
        <v>96</v>
      </c>
      <c r="N72" s="6">
        <f t="shared" si="18"/>
        <v>4.5643481914678361</v>
      </c>
      <c r="O72" s="5">
        <v>190015.54660353399</v>
      </c>
      <c r="P72" s="6">
        <f t="shared" si="19"/>
        <v>12.154861172024329</v>
      </c>
      <c r="Q72">
        <v>73</v>
      </c>
      <c r="R72" s="6">
        <f t="shared" si="20"/>
        <v>4.290459441148391</v>
      </c>
      <c r="S72">
        <v>201814</v>
      </c>
      <c r="T72" s="6">
        <f t="shared" si="21"/>
        <v>12.215101760114694</v>
      </c>
      <c r="U72">
        <v>71</v>
      </c>
      <c r="V72" s="6">
        <f t="shared" si="22"/>
        <v>4.2626798770413155</v>
      </c>
      <c r="W72" s="5">
        <v>180403</v>
      </c>
      <c r="X72" s="6">
        <f t="shared" si="23"/>
        <v>12.10294851618414</v>
      </c>
      <c r="Y72" s="5">
        <v>81</v>
      </c>
      <c r="Z72" s="6">
        <f t="shared" si="24"/>
        <v>4.3944491546724391</v>
      </c>
      <c r="AA72">
        <v>110</v>
      </c>
      <c r="AB72" s="6">
        <f t="shared" si="25"/>
        <v>4.7004803657924166</v>
      </c>
    </row>
    <row r="73" spans="1:28" x14ac:dyDescent="0.3">
      <c r="A73" t="s">
        <v>77</v>
      </c>
      <c r="B73" t="s">
        <v>333</v>
      </c>
      <c r="C73">
        <v>64</v>
      </c>
      <c r="D73" s="6">
        <f t="shared" si="13"/>
        <v>4.1588830833596715</v>
      </c>
      <c r="E73">
        <v>203</v>
      </c>
      <c r="F73" s="6">
        <f t="shared" si="14"/>
        <v>5.3132059790417872</v>
      </c>
      <c r="G73" s="5">
        <v>13774.182832152101</v>
      </c>
      <c r="H73" s="6">
        <f t="shared" si="15"/>
        <v>9.5305513097316705</v>
      </c>
      <c r="I73" s="5">
        <v>106</v>
      </c>
      <c r="J73" s="6">
        <f t="shared" si="16"/>
        <v>4.6634390941120669</v>
      </c>
      <c r="K73" s="5">
        <v>3260477.6818066398</v>
      </c>
      <c r="L73" s="6">
        <f t="shared" si="17"/>
        <v>14.997384270770233</v>
      </c>
      <c r="M73" s="5">
        <v>177</v>
      </c>
      <c r="N73" s="6">
        <f t="shared" si="18"/>
        <v>5.1761497325738288</v>
      </c>
      <c r="O73" s="5">
        <v>178927.228858863</v>
      </c>
      <c r="P73" s="6">
        <f t="shared" si="19"/>
        <v>12.094734459474093</v>
      </c>
      <c r="Q73">
        <v>78</v>
      </c>
      <c r="R73" s="6">
        <f t="shared" si="20"/>
        <v>4.3567088266895917</v>
      </c>
      <c r="S73">
        <v>200770</v>
      </c>
      <c r="T73" s="6">
        <f t="shared" si="21"/>
        <v>12.209915253247624</v>
      </c>
      <c r="U73">
        <v>72</v>
      </c>
      <c r="V73" s="6">
        <f t="shared" si="22"/>
        <v>4.2766661190160553</v>
      </c>
      <c r="W73" s="5">
        <v>182489</v>
      </c>
      <c r="X73" s="6">
        <f t="shared" si="23"/>
        <v>12.114445176215531</v>
      </c>
      <c r="Y73" s="5">
        <v>78</v>
      </c>
      <c r="Z73" s="6">
        <f t="shared" si="24"/>
        <v>4.3567088266895917</v>
      </c>
      <c r="AA73">
        <v>136</v>
      </c>
      <c r="AB73" s="6">
        <f t="shared" si="25"/>
        <v>4.9126548857360524</v>
      </c>
    </row>
    <row r="74" spans="1:28" x14ac:dyDescent="0.3">
      <c r="A74" t="s">
        <v>129</v>
      </c>
      <c r="B74" t="s">
        <v>270</v>
      </c>
      <c r="C74">
        <v>987</v>
      </c>
      <c r="D74" s="6">
        <f t="shared" si="13"/>
        <v>6.8946700394334819</v>
      </c>
      <c r="E74">
        <v>50</v>
      </c>
      <c r="F74" s="6">
        <f t="shared" si="14"/>
        <v>3.912023005428146</v>
      </c>
      <c r="G74" s="5">
        <v>18082.013529855401</v>
      </c>
      <c r="H74" s="6">
        <f t="shared" si="15"/>
        <v>9.8026729955469705</v>
      </c>
      <c r="I74" s="5">
        <v>80</v>
      </c>
      <c r="J74" s="6">
        <f t="shared" si="16"/>
        <v>4.3820266346738812</v>
      </c>
      <c r="K74" s="5">
        <v>18587852.310820799</v>
      </c>
      <c r="L74" s="6">
        <f t="shared" si="17"/>
        <v>16.738018823750924</v>
      </c>
      <c r="M74" s="5">
        <v>47</v>
      </c>
      <c r="N74" s="6">
        <f t="shared" si="18"/>
        <v>3.8501476017100584</v>
      </c>
      <c r="O74" s="5">
        <v>169531.667487642</v>
      </c>
      <c r="P74" s="6">
        <f t="shared" si="19"/>
        <v>12.040795017187955</v>
      </c>
      <c r="Q74">
        <v>83</v>
      </c>
      <c r="R74" s="6">
        <f t="shared" si="20"/>
        <v>4.4188406077965983</v>
      </c>
      <c r="S74">
        <v>199261</v>
      </c>
      <c r="T74" s="6">
        <f t="shared" si="21"/>
        <v>12.202370802154958</v>
      </c>
      <c r="U74">
        <v>73</v>
      </c>
      <c r="V74" s="6">
        <f t="shared" si="22"/>
        <v>4.290459441148391</v>
      </c>
      <c r="W74" s="5">
        <v>185014</v>
      </c>
      <c r="X74" s="6">
        <f t="shared" si="23"/>
        <v>12.128186776872878</v>
      </c>
      <c r="Y74" s="5">
        <v>77</v>
      </c>
      <c r="Z74" s="6">
        <f t="shared" si="24"/>
        <v>4.3438054218536841</v>
      </c>
      <c r="AA74">
        <v>66</v>
      </c>
      <c r="AB74" s="6">
        <f t="shared" si="25"/>
        <v>4.1896547420264252</v>
      </c>
    </row>
    <row r="75" spans="1:28" x14ac:dyDescent="0.3">
      <c r="A75" t="s">
        <v>89</v>
      </c>
      <c r="B75" t="s">
        <v>293</v>
      </c>
      <c r="C75">
        <v>169</v>
      </c>
      <c r="D75" s="6">
        <f t="shared" si="13"/>
        <v>5.1298987149230735</v>
      </c>
      <c r="E75">
        <v>160</v>
      </c>
      <c r="F75" s="6">
        <f t="shared" si="14"/>
        <v>5.0751738152338266</v>
      </c>
      <c r="G75" s="5">
        <v>15531.969404904999</v>
      </c>
      <c r="H75" s="6">
        <f t="shared" si="15"/>
        <v>9.650655721039227</v>
      </c>
      <c r="I75" s="5">
        <v>98</v>
      </c>
      <c r="J75" s="6">
        <f t="shared" si="16"/>
        <v>4.5849674786705723</v>
      </c>
      <c r="K75" s="5">
        <v>4889487.8150501996</v>
      </c>
      <c r="L75" s="6">
        <f t="shared" si="17"/>
        <v>15.402598114666775</v>
      </c>
      <c r="M75" s="5">
        <v>144</v>
      </c>
      <c r="N75" s="6">
        <f t="shared" si="18"/>
        <v>4.9698132995760007</v>
      </c>
      <c r="O75" s="5">
        <v>205278.42041652699</v>
      </c>
      <c r="P75" s="6">
        <f t="shared" si="19"/>
        <v>12.232122485044561</v>
      </c>
      <c r="Q75">
        <v>65</v>
      </c>
      <c r="R75" s="6">
        <f t="shared" si="20"/>
        <v>4.1743872698956368</v>
      </c>
      <c r="S75">
        <v>198842</v>
      </c>
      <c r="T75" s="6">
        <f t="shared" si="21"/>
        <v>12.200265818496387</v>
      </c>
      <c r="U75">
        <v>74</v>
      </c>
      <c r="V75" s="6">
        <f t="shared" si="22"/>
        <v>4.3040650932041702</v>
      </c>
      <c r="W75" s="5">
        <v>211595</v>
      </c>
      <c r="X75" s="6">
        <f t="shared" si="23"/>
        <v>12.262429349197497</v>
      </c>
      <c r="Y75" s="5">
        <v>66</v>
      </c>
      <c r="Z75" s="6">
        <f t="shared" si="24"/>
        <v>4.1896547420264252</v>
      </c>
      <c r="AA75">
        <v>90</v>
      </c>
      <c r="AB75" s="6">
        <f t="shared" si="25"/>
        <v>4.499809670330265</v>
      </c>
    </row>
    <row r="76" spans="1:28" x14ac:dyDescent="0.3">
      <c r="A76" t="s">
        <v>114</v>
      </c>
      <c r="B76" t="s">
        <v>382</v>
      </c>
      <c r="C76">
        <v>190</v>
      </c>
      <c r="D76" s="6">
        <f t="shared" si="13"/>
        <v>5.2470240721604862</v>
      </c>
      <c r="E76">
        <v>151</v>
      </c>
      <c r="F76" s="6">
        <f t="shared" si="14"/>
        <v>5.0172798368149243</v>
      </c>
      <c r="G76" s="5">
        <v>12077.770587699</v>
      </c>
      <c r="H76" s="6">
        <f t="shared" si="15"/>
        <v>9.3991219004581943</v>
      </c>
      <c r="I76" s="5">
        <v>120</v>
      </c>
      <c r="J76" s="6">
        <f t="shared" si="16"/>
        <v>4.7874917427820458</v>
      </c>
      <c r="K76" s="5">
        <v>9085163.5321541</v>
      </c>
      <c r="L76" s="6">
        <f t="shared" si="17"/>
        <v>16.02215325988751</v>
      </c>
      <c r="M76" s="5">
        <v>89</v>
      </c>
      <c r="N76" s="6">
        <f t="shared" si="18"/>
        <v>4.4886363697321396</v>
      </c>
      <c r="O76" s="5">
        <v>178115.33754124699</v>
      </c>
      <c r="P76" s="6">
        <f t="shared" si="19"/>
        <v>12.090186583151246</v>
      </c>
      <c r="Q76">
        <v>80</v>
      </c>
      <c r="R76" s="6">
        <f t="shared" si="20"/>
        <v>4.3820266346738812</v>
      </c>
      <c r="S76">
        <v>191782</v>
      </c>
      <c r="T76" s="6">
        <f t="shared" si="21"/>
        <v>12.164114589269417</v>
      </c>
      <c r="U76">
        <v>75</v>
      </c>
      <c r="V76" s="6">
        <f t="shared" si="22"/>
        <v>4.3174881135363101</v>
      </c>
      <c r="W76" s="5">
        <v>186396</v>
      </c>
      <c r="X76" s="6">
        <f t="shared" si="23"/>
        <v>12.135628721775907</v>
      </c>
      <c r="Y76" s="5">
        <v>76</v>
      </c>
      <c r="Z76" s="6">
        <f t="shared" si="24"/>
        <v>4.3307333402863311</v>
      </c>
      <c r="AA76">
        <v>194</v>
      </c>
      <c r="AB76" s="6">
        <f t="shared" si="25"/>
        <v>5.2678581590633282</v>
      </c>
    </row>
    <row r="77" spans="1:28" x14ac:dyDescent="0.3">
      <c r="A77" t="s">
        <v>88</v>
      </c>
      <c r="B77" t="s">
        <v>429</v>
      </c>
      <c r="C77">
        <v>96</v>
      </c>
      <c r="D77" s="6">
        <f t="shared" si="13"/>
        <v>4.5643481914678361</v>
      </c>
      <c r="E77">
        <v>190</v>
      </c>
      <c r="F77" s="6">
        <f t="shared" si="14"/>
        <v>5.2470240721604862</v>
      </c>
      <c r="G77" s="5">
        <v>15335.7747453745</v>
      </c>
      <c r="H77" s="6">
        <f t="shared" si="15"/>
        <v>9.6379435966529847</v>
      </c>
      <c r="I77" s="5">
        <v>99</v>
      </c>
      <c r="J77" s="6">
        <f t="shared" si="16"/>
        <v>4.5951198501345898</v>
      </c>
      <c r="K77" s="5">
        <v>4819260.8266800698</v>
      </c>
      <c r="L77" s="6">
        <f t="shared" si="17"/>
        <v>15.388131118806065</v>
      </c>
      <c r="M77" s="5">
        <v>146</v>
      </c>
      <c r="N77" s="6">
        <f t="shared" si="18"/>
        <v>4.9836066217083363</v>
      </c>
      <c r="O77" s="5">
        <v>184045.80488768499</v>
      </c>
      <c r="P77" s="6">
        <f t="shared" si="19"/>
        <v>12.122939945217784</v>
      </c>
      <c r="Q77">
        <v>76</v>
      </c>
      <c r="R77" s="6">
        <f t="shared" si="20"/>
        <v>4.3307333402863311</v>
      </c>
      <c r="S77">
        <v>191477</v>
      </c>
      <c r="T77" s="6">
        <f t="shared" si="21"/>
        <v>12.162522975951079</v>
      </c>
      <c r="U77">
        <v>76</v>
      </c>
      <c r="V77" s="6">
        <f t="shared" si="22"/>
        <v>4.3307333402863311</v>
      </c>
      <c r="W77" s="5">
        <v>180560</v>
      </c>
      <c r="X77" s="6">
        <f t="shared" si="23"/>
        <v>12.103818411491417</v>
      </c>
      <c r="Y77" s="5">
        <v>80</v>
      </c>
      <c r="Z77" s="6">
        <f t="shared" si="24"/>
        <v>4.3820266346738812</v>
      </c>
      <c r="AA77">
        <v>104</v>
      </c>
      <c r="AB77" s="6">
        <f t="shared" si="25"/>
        <v>4.6443908991413725</v>
      </c>
    </row>
    <row r="78" spans="1:28" x14ac:dyDescent="0.3">
      <c r="A78" t="s">
        <v>108</v>
      </c>
      <c r="B78" t="s">
        <v>280</v>
      </c>
      <c r="C78">
        <v>597</v>
      </c>
      <c r="D78" s="6">
        <f t="shared" si="13"/>
        <v>6.3919171133926023</v>
      </c>
      <c r="E78">
        <v>76</v>
      </c>
      <c r="F78" s="6">
        <f t="shared" si="14"/>
        <v>4.3307333402863311</v>
      </c>
      <c r="G78" s="5">
        <v>32191.540390510501</v>
      </c>
      <c r="H78" s="6">
        <f t="shared" si="15"/>
        <v>10.379458976223747</v>
      </c>
      <c r="I78" s="5">
        <v>44</v>
      </c>
      <c r="J78" s="6">
        <f t="shared" si="16"/>
        <v>3.784189633918261</v>
      </c>
      <c r="K78" s="5">
        <v>21650710.621155798</v>
      </c>
      <c r="L78" s="6">
        <f t="shared" si="17"/>
        <v>16.89054883502218</v>
      </c>
      <c r="M78" s="5">
        <v>40</v>
      </c>
      <c r="N78" s="6">
        <f t="shared" si="18"/>
        <v>3.6888794541139363</v>
      </c>
      <c r="O78" s="5">
        <v>176612.45721713401</v>
      </c>
      <c r="P78" s="6">
        <f t="shared" si="19"/>
        <v>12.081713103832596</v>
      </c>
      <c r="Q78">
        <v>81</v>
      </c>
      <c r="R78" s="6">
        <f t="shared" si="20"/>
        <v>4.3944491546724391</v>
      </c>
      <c r="S78">
        <v>188345</v>
      </c>
      <c r="T78" s="6">
        <f t="shared" si="21"/>
        <v>12.146030666444494</v>
      </c>
      <c r="U78">
        <v>77</v>
      </c>
      <c r="V78" s="6">
        <f t="shared" si="22"/>
        <v>4.3438054218536841</v>
      </c>
      <c r="W78" s="5">
        <v>173530</v>
      </c>
      <c r="X78" s="6">
        <f t="shared" si="23"/>
        <v>12.064105774084549</v>
      </c>
      <c r="Y78" s="5">
        <v>86</v>
      </c>
      <c r="Z78" s="6">
        <f t="shared" si="24"/>
        <v>4.4543472962535073</v>
      </c>
      <c r="AA78">
        <v>76</v>
      </c>
      <c r="AB78" s="6">
        <f t="shared" si="25"/>
        <v>4.3307333402863311</v>
      </c>
    </row>
    <row r="79" spans="1:28" x14ac:dyDescent="0.3">
      <c r="A79" t="s">
        <v>29</v>
      </c>
      <c r="B79" t="s">
        <v>306</v>
      </c>
      <c r="C79">
        <v>107</v>
      </c>
      <c r="D79" s="6">
        <f t="shared" si="13"/>
        <v>4.6728288344619058</v>
      </c>
      <c r="E79">
        <v>182</v>
      </c>
      <c r="F79" s="6">
        <f t="shared" si="14"/>
        <v>5.2040066870767951</v>
      </c>
      <c r="G79" s="5">
        <v>28788.136137309299</v>
      </c>
      <c r="H79" s="6">
        <f t="shared" si="15"/>
        <v>10.26771864157682</v>
      </c>
      <c r="I79" s="5">
        <v>48</v>
      </c>
      <c r="J79" s="6">
        <f t="shared" si="16"/>
        <v>3.8712010109078911</v>
      </c>
      <c r="K79" s="5">
        <v>6123156.2137727002</v>
      </c>
      <c r="L79" s="6">
        <f t="shared" si="17"/>
        <v>15.627588242754722</v>
      </c>
      <c r="M79" s="5">
        <v>119</v>
      </c>
      <c r="N79" s="6">
        <f t="shared" si="18"/>
        <v>4.7791234931115296</v>
      </c>
      <c r="O79" s="5">
        <v>199070.854081178</v>
      </c>
      <c r="P79" s="6">
        <f t="shared" si="19"/>
        <v>12.201416090994821</v>
      </c>
      <c r="Q79">
        <v>69</v>
      </c>
      <c r="R79" s="6">
        <f t="shared" si="20"/>
        <v>4.2341065045972597</v>
      </c>
      <c r="S79">
        <v>182805</v>
      </c>
      <c r="T79" s="6">
        <f t="shared" si="21"/>
        <v>12.116175289925712</v>
      </c>
      <c r="U79">
        <v>78</v>
      </c>
      <c r="V79" s="6">
        <f t="shared" si="22"/>
        <v>4.3567088266895917</v>
      </c>
      <c r="W79" s="5">
        <v>206004</v>
      </c>
      <c r="X79" s="6">
        <f t="shared" si="23"/>
        <v>12.235650865058929</v>
      </c>
      <c r="Y79" s="5">
        <v>68</v>
      </c>
      <c r="Z79" s="6">
        <f t="shared" si="24"/>
        <v>4.219507705176107</v>
      </c>
      <c r="AA79">
        <v>104</v>
      </c>
      <c r="AB79" s="6">
        <f t="shared" si="25"/>
        <v>4.6443908991413725</v>
      </c>
    </row>
    <row r="80" spans="1:28" x14ac:dyDescent="0.3">
      <c r="A80" t="s">
        <v>97</v>
      </c>
      <c r="B80" t="s">
        <v>258</v>
      </c>
      <c r="C80">
        <v>270</v>
      </c>
      <c r="D80" s="6">
        <f t="shared" si="13"/>
        <v>5.598421958998375</v>
      </c>
      <c r="E80">
        <v>123</v>
      </c>
      <c r="F80" s="6">
        <f t="shared" si="14"/>
        <v>4.8121843553724171</v>
      </c>
      <c r="G80" s="5">
        <v>19375.399072000098</v>
      </c>
      <c r="H80" s="6">
        <f t="shared" si="15"/>
        <v>9.8717594512739488</v>
      </c>
      <c r="I80" s="5">
        <v>73</v>
      </c>
      <c r="J80" s="6">
        <f t="shared" si="16"/>
        <v>4.290459441148391</v>
      </c>
      <c r="K80" s="5">
        <v>7487186.1417806698</v>
      </c>
      <c r="L80" s="6">
        <f t="shared" si="17"/>
        <v>15.828703602901987</v>
      </c>
      <c r="M80" s="5">
        <v>103</v>
      </c>
      <c r="N80" s="6">
        <f t="shared" si="18"/>
        <v>4.6347289882296359</v>
      </c>
      <c r="O80" s="5">
        <v>162024.153707622</v>
      </c>
      <c r="P80" s="6">
        <f t="shared" si="19"/>
        <v>11.995500700061303</v>
      </c>
      <c r="Q80">
        <v>87</v>
      </c>
      <c r="R80" s="6">
        <f t="shared" si="20"/>
        <v>4.4659081186545837</v>
      </c>
      <c r="S80">
        <v>179700</v>
      </c>
      <c r="T80" s="6">
        <f t="shared" si="21"/>
        <v>12.099044072771651</v>
      </c>
      <c r="U80">
        <v>79</v>
      </c>
      <c r="V80" s="6">
        <f t="shared" si="22"/>
        <v>4.3694478524670215</v>
      </c>
      <c r="W80" s="5">
        <v>179496</v>
      </c>
      <c r="X80" s="6">
        <f t="shared" si="23"/>
        <v>12.097908202539614</v>
      </c>
      <c r="Y80" s="5">
        <v>82</v>
      </c>
      <c r="Z80" s="6">
        <f t="shared" si="24"/>
        <v>4.4067192472642533</v>
      </c>
      <c r="AA80">
        <v>50</v>
      </c>
      <c r="AB80" s="6">
        <f t="shared" si="25"/>
        <v>3.912023005428146</v>
      </c>
    </row>
    <row r="81" spans="1:28" x14ac:dyDescent="0.3">
      <c r="A81" t="s">
        <v>27</v>
      </c>
      <c r="B81" t="s">
        <v>267</v>
      </c>
      <c r="C81">
        <v>74</v>
      </c>
      <c r="D81" s="6">
        <f t="shared" si="13"/>
        <v>4.3040650932041702</v>
      </c>
      <c r="E81">
        <v>200</v>
      </c>
      <c r="F81" s="6">
        <f t="shared" si="14"/>
        <v>5.2983173665480363</v>
      </c>
      <c r="G81" s="5">
        <v>18619.0460753156</v>
      </c>
      <c r="H81" s="6">
        <f t="shared" si="15"/>
        <v>9.8319403183326379</v>
      </c>
      <c r="I81" s="5">
        <v>76</v>
      </c>
      <c r="J81" s="6">
        <f t="shared" si="16"/>
        <v>4.3307333402863311</v>
      </c>
      <c r="K81" s="5">
        <v>2872325.8566335202</v>
      </c>
      <c r="L81" s="6">
        <f t="shared" si="17"/>
        <v>14.870632662544786</v>
      </c>
      <c r="M81" s="5">
        <v>182</v>
      </c>
      <c r="N81" s="6">
        <f t="shared" si="18"/>
        <v>5.2040066870767951</v>
      </c>
      <c r="O81" s="5">
        <v>178598.12167047901</v>
      </c>
      <c r="P81" s="6">
        <f t="shared" si="19"/>
        <v>12.092893430406628</v>
      </c>
      <c r="Q81">
        <v>79</v>
      </c>
      <c r="R81" s="6">
        <f t="shared" si="20"/>
        <v>4.3694478524670215</v>
      </c>
      <c r="S81">
        <v>179144</v>
      </c>
      <c r="T81" s="6">
        <f t="shared" si="21"/>
        <v>12.095945230684666</v>
      </c>
      <c r="U81">
        <v>80</v>
      </c>
      <c r="V81" s="6">
        <f t="shared" si="22"/>
        <v>4.3820266346738812</v>
      </c>
      <c r="W81" s="5">
        <v>188330</v>
      </c>
      <c r="X81" s="6">
        <f t="shared" si="23"/>
        <v>12.145951022188793</v>
      </c>
      <c r="Y81" s="5">
        <v>74</v>
      </c>
      <c r="Z81" s="6">
        <f t="shared" si="24"/>
        <v>4.3040650932041702</v>
      </c>
      <c r="AA81">
        <v>62</v>
      </c>
      <c r="AB81" s="6">
        <f t="shared" si="25"/>
        <v>4.1271343850450917</v>
      </c>
    </row>
    <row r="82" spans="1:28" x14ac:dyDescent="0.3">
      <c r="A82" t="s">
        <v>16</v>
      </c>
      <c r="B82" t="s">
        <v>428</v>
      </c>
      <c r="C82">
        <v>318</v>
      </c>
      <c r="D82" s="6">
        <f t="shared" si="13"/>
        <v>5.7620513827801769</v>
      </c>
      <c r="E82">
        <v>109</v>
      </c>
      <c r="F82" s="6">
        <f t="shared" si="14"/>
        <v>4.6913478822291435</v>
      </c>
      <c r="G82" s="5">
        <v>32393.671477964301</v>
      </c>
      <c r="H82" s="6">
        <f t="shared" si="15"/>
        <v>10.385718357947868</v>
      </c>
      <c r="I82" s="5">
        <v>42</v>
      </c>
      <c r="J82" s="6">
        <f t="shared" si="16"/>
        <v>3.7376696182833684</v>
      </c>
      <c r="K82" s="5">
        <v>8258263.7879181998</v>
      </c>
      <c r="L82" s="6">
        <f t="shared" si="17"/>
        <v>15.926724928235773</v>
      </c>
      <c r="M82" s="5">
        <v>95</v>
      </c>
      <c r="N82" s="6">
        <f t="shared" si="18"/>
        <v>4.5538768916005408</v>
      </c>
      <c r="O82" s="5">
        <v>162814.70828239099</v>
      </c>
      <c r="P82" s="6">
        <f t="shared" si="19"/>
        <v>12.00036807418458</v>
      </c>
      <c r="Q82">
        <v>86</v>
      </c>
      <c r="R82" s="6">
        <f t="shared" si="20"/>
        <v>4.4543472962535073</v>
      </c>
      <c r="S82">
        <v>177145</v>
      </c>
      <c r="T82" s="6">
        <f t="shared" si="21"/>
        <v>12.084723885226934</v>
      </c>
      <c r="U82">
        <v>81</v>
      </c>
      <c r="V82" s="6">
        <f t="shared" si="22"/>
        <v>4.3944491546724391</v>
      </c>
      <c r="W82" s="5">
        <v>182265</v>
      </c>
      <c r="X82" s="6">
        <f t="shared" si="23"/>
        <v>12.113216951010822</v>
      </c>
      <c r="Y82" s="5">
        <v>79</v>
      </c>
      <c r="Z82" s="6">
        <f t="shared" si="24"/>
        <v>4.3694478524670215</v>
      </c>
      <c r="AA82">
        <v>161</v>
      </c>
      <c r="AB82" s="6">
        <f t="shared" si="25"/>
        <v>5.0814043649844631</v>
      </c>
    </row>
    <row r="83" spans="1:28" x14ac:dyDescent="0.3">
      <c r="A83" t="s">
        <v>198</v>
      </c>
      <c r="B83" t="s">
        <v>242</v>
      </c>
      <c r="C83">
        <v>4193</v>
      </c>
      <c r="D83" s="6">
        <f t="shared" si="13"/>
        <v>8.3411717471707618</v>
      </c>
      <c r="E83">
        <v>13</v>
      </c>
      <c r="F83" s="6">
        <f t="shared" si="14"/>
        <v>2.5649493574615367</v>
      </c>
      <c r="G83" s="5">
        <v>12432.482427794201</v>
      </c>
      <c r="H83" s="6">
        <f t="shared" si="15"/>
        <v>9.4280678771790232</v>
      </c>
      <c r="I83" s="5">
        <v>116</v>
      </c>
      <c r="J83" s="6">
        <f t="shared" si="16"/>
        <v>4.7535901911063645</v>
      </c>
      <c r="K83" s="5">
        <v>21837553.0525483</v>
      </c>
      <c r="L83" s="6">
        <f t="shared" si="17"/>
        <v>16.899141662845576</v>
      </c>
      <c r="M83" s="5">
        <v>39</v>
      </c>
      <c r="N83" s="6">
        <f t="shared" si="18"/>
        <v>3.6635616461296463</v>
      </c>
      <c r="O83" s="5">
        <v>186889.82272084299</v>
      </c>
      <c r="P83" s="6">
        <f t="shared" si="19"/>
        <v>12.13827453888903</v>
      </c>
      <c r="Q83">
        <v>74</v>
      </c>
      <c r="R83" s="6">
        <f t="shared" si="20"/>
        <v>4.3040650932041702</v>
      </c>
      <c r="S83">
        <v>172869</v>
      </c>
      <c r="T83" s="6">
        <f t="shared" si="21"/>
        <v>12.060289361206401</v>
      </c>
      <c r="U83">
        <v>82</v>
      </c>
      <c r="V83" s="6">
        <f t="shared" si="22"/>
        <v>4.4067192472642533</v>
      </c>
      <c r="W83" s="5">
        <v>186533</v>
      </c>
      <c r="X83" s="6">
        <f t="shared" si="23"/>
        <v>12.13636344611305</v>
      </c>
      <c r="Y83" s="5">
        <v>75</v>
      </c>
      <c r="Z83" s="6">
        <f t="shared" si="24"/>
        <v>4.3174881135363101</v>
      </c>
      <c r="AA83">
        <v>28</v>
      </c>
      <c r="AB83" s="6">
        <f t="shared" si="25"/>
        <v>3.3322045101752038</v>
      </c>
    </row>
    <row r="84" spans="1:28" x14ac:dyDescent="0.3">
      <c r="A84" t="s">
        <v>99</v>
      </c>
      <c r="B84" t="s">
        <v>276</v>
      </c>
      <c r="C84">
        <v>179</v>
      </c>
      <c r="D84" s="6">
        <f t="shared" si="13"/>
        <v>5.1873858058407549</v>
      </c>
      <c r="E84">
        <v>156</v>
      </c>
      <c r="F84" s="6">
        <f t="shared" si="14"/>
        <v>5.0498560072495371</v>
      </c>
      <c r="G84" s="5">
        <v>14737.2419599855</v>
      </c>
      <c r="H84" s="6">
        <f t="shared" si="15"/>
        <v>9.5981330356158683</v>
      </c>
      <c r="I84" s="5">
        <v>102</v>
      </c>
      <c r="J84" s="6">
        <f t="shared" si="16"/>
        <v>4.6249728132842707</v>
      </c>
      <c r="K84" s="5">
        <v>4271768.5908868704</v>
      </c>
      <c r="L84" s="6">
        <f t="shared" si="17"/>
        <v>15.267538489355095</v>
      </c>
      <c r="M84" s="5">
        <v>154</v>
      </c>
      <c r="N84" s="6">
        <f t="shared" si="18"/>
        <v>5.0369526024136295</v>
      </c>
      <c r="O84" s="5">
        <v>151477.43506403599</v>
      </c>
      <c r="P84" s="6">
        <f t="shared" si="19"/>
        <v>11.928191949366671</v>
      </c>
      <c r="Q84">
        <v>94</v>
      </c>
      <c r="R84" s="6">
        <f t="shared" si="20"/>
        <v>4.5432947822700038</v>
      </c>
      <c r="S84">
        <v>165743</v>
      </c>
      <c r="T84" s="6">
        <f t="shared" si="21"/>
        <v>12.018193674878775</v>
      </c>
      <c r="U84">
        <v>83</v>
      </c>
      <c r="V84" s="6">
        <f t="shared" si="22"/>
        <v>4.4188406077965983</v>
      </c>
      <c r="W84" s="5">
        <v>151900</v>
      </c>
      <c r="X84" s="6">
        <f t="shared" si="23"/>
        <v>11.930977688583864</v>
      </c>
      <c r="Y84" s="5">
        <v>99</v>
      </c>
      <c r="Z84" s="6">
        <f t="shared" si="24"/>
        <v>4.5951198501345898</v>
      </c>
      <c r="AA84">
        <v>72</v>
      </c>
      <c r="AB84" s="6">
        <f t="shared" si="25"/>
        <v>4.2766661190160553</v>
      </c>
    </row>
    <row r="85" spans="1:28" x14ac:dyDescent="0.3">
      <c r="A85" t="s">
        <v>180</v>
      </c>
      <c r="B85" t="s">
        <v>308</v>
      </c>
      <c r="C85">
        <v>696</v>
      </c>
      <c r="D85" s="6">
        <f t="shared" si="13"/>
        <v>6.5453496603344199</v>
      </c>
      <c r="E85">
        <v>64</v>
      </c>
      <c r="F85" s="6">
        <f t="shared" si="14"/>
        <v>4.1588830833596715</v>
      </c>
      <c r="G85" s="5">
        <v>12800.0666077517</v>
      </c>
      <c r="H85" s="6">
        <f t="shared" si="15"/>
        <v>9.4572056536247704</v>
      </c>
      <c r="I85" s="5">
        <v>111</v>
      </c>
      <c r="J85" s="6">
        <f t="shared" si="16"/>
        <v>4.7095302013123339</v>
      </c>
      <c r="K85" s="5">
        <v>14850888.708173599</v>
      </c>
      <c r="L85" s="6">
        <f t="shared" si="17"/>
        <v>16.513570267090557</v>
      </c>
      <c r="M85" s="5">
        <v>59</v>
      </c>
      <c r="N85" s="6">
        <f t="shared" si="18"/>
        <v>4.0775374439057197</v>
      </c>
      <c r="O85" s="5">
        <v>199528.605114726</v>
      </c>
      <c r="P85" s="6">
        <f t="shared" si="19"/>
        <v>12.203712889067262</v>
      </c>
      <c r="Q85">
        <v>68</v>
      </c>
      <c r="R85" s="6">
        <f t="shared" si="20"/>
        <v>4.219507705176107</v>
      </c>
      <c r="S85">
        <v>163913</v>
      </c>
      <c r="T85" s="6">
        <f t="shared" si="21"/>
        <v>12.00709107824302</v>
      </c>
      <c r="U85">
        <v>84</v>
      </c>
      <c r="V85" s="6">
        <f t="shared" si="22"/>
        <v>4.4308167988433134</v>
      </c>
      <c r="W85" s="5">
        <v>197175</v>
      </c>
      <c r="X85" s="6">
        <f t="shared" si="23"/>
        <v>12.191846938266192</v>
      </c>
      <c r="Y85" s="5">
        <v>70</v>
      </c>
      <c r="Z85" s="6">
        <f t="shared" si="24"/>
        <v>4.2484952420493594</v>
      </c>
      <c r="AA85">
        <v>107</v>
      </c>
      <c r="AB85" s="6">
        <f t="shared" si="25"/>
        <v>4.6728288344619058</v>
      </c>
    </row>
    <row r="86" spans="1:28" x14ac:dyDescent="0.3">
      <c r="A86" t="s">
        <v>181</v>
      </c>
      <c r="B86" t="s">
        <v>309</v>
      </c>
      <c r="C86">
        <v>271</v>
      </c>
      <c r="D86" s="6">
        <f t="shared" si="13"/>
        <v>5.602118820879701</v>
      </c>
      <c r="E86">
        <v>122</v>
      </c>
      <c r="F86" s="6">
        <f t="shared" si="14"/>
        <v>4.8040210447332568</v>
      </c>
      <c r="G86" s="5">
        <v>9607.0541751213095</v>
      </c>
      <c r="H86" s="6">
        <f t="shared" si="15"/>
        <v>9.1702529175237757</v>
      </c>
      <c r="I86" s="5">
        <v>137</v>
      </c>
      <c r="J86" s="6">
        <f t="shared" si="16"/>
        <v>4.9199809258281251</v>
      </c>
      <c r="K86" s="5">
        <v>13391804.900558</v>
      </c>
      <c r="L86" s="6">
        <f t="shared" si="17"/>
        <v>16.410153503247898</v>
      </c>
      <c r="M86" s="5">
        <v>65</v>
      </c>
      <c r="N86" s="6">
        <f t="shared" si="18"/>
        <v>4.1743872698956368</v>
      </c>
      <c r="O86" s="5">
        <v>175215.310092614</v>
      </c>
      <c r="P86" s="6">
        <f t="shared" si="19"/>
        <v>12.073770840039829</v>
      </c>
      <c r="Q86">
        <v>82</v>
      </c>
      <c r="R86" s="6">
        <f t="shared" si="20"/>
        <v>4.4067192472642533</v>
      </c>
      <c r="S86">
        <v>161254</v>
      </c>
      <c r="T86" s="6">
        <f t="shared" si="21"/>
        <v>11.990736040551901</v>
      </c>
      <c r="U86">
        <v>85</v>
      </c>
      <c r="V86" s="6">
        <f t="shared" si="22"/>
        <v>4.4426512564903167</v>
      </c>
      <c r="W86" s="5">
        <v>169135</v>
      </c>
      <c r="X86" s="6">
        <f t="shared" si="23"/>
        <v>12.038452491589112</v>
      </c>
      <c r="Y86" s="5">
        <v>89</v>
      </c>
      <c r="Z86" s="6">
        <f t="shared" si="24"/>
        <v>4.4886363697321396</v>
      </c>
      <c r="AA86">
        <v>108</v>
      </c>
      <c r="AB86" s="6">
        <f t="shared" si="25"/>
        <v>4.6821312271242199</v>
      </c>
    </row>
    <row r="87" spans="1:28" x14ac:dyDescent="0.3">
      <c r="A87" t="s">
        <v>92</v>
      </c>
      <c r="B87" t="s">
        <v>427</v>
      </c>
      <c r="C87">
        <v>310</v>
      </c>
      <c r="D87" s="6">
        <f t="shared" si="13"/>
        <v>5.7365722974791922</v>
      </c>
      <c r="E87">
        <v>112</v>
      </c>
      <c r="F87" s="6">
        <f t="shared" si="14"/>
        <v>4.7184988712950942</v>
      </c>
      <c r="G87" s="5">
        <v>24305.574717762702</v>
      </c>
      <c r="H87" s="6">
        <f t="shared" si="15"/>
        <v>10.098461015271281</v>
      </c>
      <c r="I87" s="5">
        <v>60</v>
      </c>
      <c r="J87" s="6">
        <f t="shared" si="16"/>
        <v>4.0943445622221004</v>
      </c>
      <c r="K87" s="5">
        <v>16899576.522948701</v>
      </c>
      <c r="L87" s="6">
        <f t="shared" si="17"/>
        <v>16.642799121765663</v>
      </c>
      <c r="M87" s="5">
        <v>52</v>
      </c>
      <c r="N87" s="6">
        <f t="shared" si="18"/>
        <v>3.9512437185814275</v>
      </c>
      <c r="O87" s="5">
        <v>158897.693059385</v>
      </c>
      <c r="P87" s="6">
        <f t="shared" si="19"/>
        <v>11.976015834228008</v>
      </c>
      <c r="Q87">
        <v>89</v>
      </c>
      <c r="R87" s="6">
        <f t="shared" si="20"/>
        <v>4.4886363697321396</v>
      </c>
      <c r="S87">
        <v>159353</v>
      </c>
      <c r="T87" s="6">
        <f t="shared" si="21"/>
        <v>11.978877146150852</v>
      </c>
      <c r="U87">
        <v>86</v>
      </c>
      <c r="V87" s="6">
        <f t="shared" si="22"/>
        <v>4.4543472962535073</v>
      </c>
      <c r="W87" s="5">
        <v>168098</v>
      </c>
      <c r="X87" s="6">
        <f t="shared" si="23"/>
        <v>12.032302421645976</v>
      </c>
      <c r="Y87" s="5">
        <v>90</v>
      </c>
      <c r="Z87" s="6">
        <f t="shared" si="24"/>
        <v>4.499809670330265</v>
      </c>
      <c r="AA87">
        <v>44</v>
      </c>
      <c r="AB87" s="6">
        <f t="shared" si="25"/>
        <v>3.784189633918261</v>
      </c>
    </row>
    <row r="88" spans="1:28" x14ac:dyDescent="0.3">
      <c r="A88" t="s">
        <v>53</v>
      </c>
      <c r="B88" t="s">
        <v>235</v>
      </c>
      <c r="C88">
        <v>1043</v>
      </c>
      <c r="D88" s="6">
        <f t="shared" si="13"/>
        <v>6.9498564550007726</v>
      </c>
      <c r="E88">
        <v>44</v>
      </c>
      <c r="F88" s="6">
        <f t="shared" si="14"/>
        <v>3.784189633918261</v>
      </c>
      <c r="G88" s="5">
        <v>25836.536997416599</v>
      </c>
      <c r="H88" s="6">
        <f t="shared" si="15"/>
        <v>10.1595449317876</v>
      </c>
      <c r="I88" s="5">
        <v>55</v>
      </c>
      <c r="J88" s="6">
        <f t="shared" si="16"/>
        <v>4.0073331852324712</v>
      </c>
      <c r="K88" s="5">
        <v>47323717.225433499</v>
      </c>
      <c r="L88" s="6">
        <f t="shared" si="17"/>
        <v>17.672522149049051</v>
      </c>
      <c r="M88" s="5">
        <v>19</v>
      </c>
      <c r="N88" s="6">
        <f t="shared" si="18"/>
        <v>2.9444389791664403</v>
      </c>
      <c r="O88" s="5">
        <v>183879.045055569</v>
      </c>
      <c r="P88" s="6">
        <f t="shared" si="19"/>
        <v>12.122033456604356</v>
      </c>
      <c r="Q88">
        <v>77</v>
      </c>
      <c r="R88" s="6">
        <f t="shared" si="20"/>
        <v>4.3438054218536841</v>
      </c>
      <c r="S88">
        <v>158105</v>
      </c>
      <c r="T88" s="6">
        <f t="shared" si="21"/>
        <v>11.971014648250934</v>
      </c>
      <c r="U88">
        <v>87</v>
      </c>
      <c r="V88" s="6">
        <f t="shared" si="22"/>
        <v>4.4659081186545837</v>
      </c>
      <c r="W88" s="5">
        <v>178990</v>
      </c>
      <c r="X88" s="6">
        <f t="shared" si="23"/>
        <v>12.095085217340545</v>
      </c>
      <c r="Y88" s="5">
        <v>83</v>
      </c>
      <c r="Z88" s="6">
        <f t="shared" si="24"/>
        <v>4.4188406077965983</v>
      </c>
      <c r="AA88">
        <v>20</v>
      </c>
      <c r="AB88" s="6">
        <f t="shared" si="25"/>
        <v>2.9957322735539909</v>
      </c>
    </row>
    <row r="89" spans="1:28" x14ac:dyDescent="0.3">
      <c r="A89" t="s">
        <v>62</v>
      </c>
      <c r="B89" t="s">
        <v>278</v>
      </c>
      <c r="C89">
        <v>563</v>
      </c>
      <c r="D89" s="6">
        <f t="shared" si="13"/>
        <v>6.3332796281396906</v>
      </c>
      <c r="E89">
        <v>78</v>
      </c>
      <c r="F89" s="6">
        <f t="shared" si="14"/>
        <v>4.3567088266895917</v>
      </c>
      <c r="G89" s="5">
        <v>16909.700029953001</v>
      </c>
      <c r="H89" s="6">
        <f t="shared" si="15"/>
        <v>9.7356427025249364</v>
      </c>
      <c r="I89" s="5">
        <v>88</v>
      </c>
      <c r="J89" s="6">
        <f t="shared" si="16"/>
        <v>4.4773368144782069</v>
      </c>
      <c r="K89" s="5">
        <v>5565813.1045861403</v>
      </c>
      <c r="L89" s="6">
        <f t="shared" si="17"/>
        <v>15.532153642456453</v>
      </c>
      <c r="M89" s="5">
        <v>130</v>
      </c>
      <c r="N89" s="6">
        <f t="shared" si="18"/>
        <v>4.8675344504555822</v>
      </c>
      <c r="O89" s="5">
        <v>154923.44500354299</v>
      </c>
      <c r="P89" s="6">
        <f t="shared" si="19"/>
        <v>11.950686370688073</v>
      </c>
      <c r="Q89">
        <v>91</v>
      </c>
      <c r="R89" s="6">
        <f t="shared" si="20"/>
        <v>4.5108595065168497</v>
      </c>
      <c r="S89">
        <v>156183</v>
      </c>
      <c r="T89" s="6">
        <f t="shared" si="21"/>
        <v>11.958783675637639</v>
      </c>
      <c r="U89">
        <v>88</v>
      </c>
      <c r="V89" s="6">
        <f t="shared" si="22"/>
        <v>4.4773368144782069</v>
      </c>
      <c r="W89" s="5">
        <v>155777</v>
      </c>
      <c r="X89" s="6">
        <f t="shared" si="23"/>
        <v>11.956180776360656</v>
      </c>
      <c r="Y89" s="5">
        <v>93</v>
      </c>
      <c r="Z89" s="6">
        <f t="shared" si="24"/>
        <v>4.5325994931532563</v>
      </c>
      <c r="AA89">
        <v>74</v>
      </c>
      <c r="AB89" s="6">
        <f t="shared" si="25"/>
        <v>4.3040650932041702</v>
      </c>
    </row>
    <row r="90" spans="1:28" x14ac:dyDescent="0.3">
      <c r="A90" t="s">
        <v>51</v>
      </c>
      <c r="B90" t="s">
        <v>290</v>
      </c>
      <c r="C90">
        <v>1008</v>
      </c>
      <c r="D90" s="6">
        <f t="shared" si="13"/>
        <v>6.9157234486313142</v>
      </c>
      <c r="E90">
        <v>49</v>
      </c>
      <c r="F90" s="6">
        <f t="shared" si="14"/>
        <v>3.8918202981106265</v>
      </c>
      <c r="G90" s="5">
        <v>26659.1738919116</v>
      </c>
      <c r="H90" s="6">
        <f t="shared" si="15"/>
        <v>10.190888606452583</v>
      </c>
      <c r="I90" s="5">
        <v>53</v>
      </c>
      <c r="J90" s="6">
        <f t="shared" si="16"/>
        <v>3.970291913552122</v>
      </c>
      <c r="K90" s="5">
        <v>10571999.6950434</v>
      </c>
      <c r="L90" s="6">
        <f t="shared" si="17"/>
        <v>16.17371952586063</v>
      </c>
      <c r="M90" s="5">
        <v>78</v>
      </c>
      <c r="N90" s="6">
        <f t="shared" si="18"/>
        <v>4.3567088266895917</v>
      </c>
      <c r="O90" s="5">
        <v>169019.97352464899</v>
      </c>
      <c r="P90" s="6">
        <f t="shared" si="19"/>
        <v>12.037772173458116</v>
      </c>
      <c r="Q90">
        <v>84</v>
      </c>
      <c r="R90" s="6">
        <f t="shared" si="20"/>
        <v>4.4308167988433134</v>
      </c>
      <c r="S90">
        <v>155004</v>
      </c>
      <c r="T90" s="6">
        <f t="shared" si="21"/>
        <v>11.951206202020016</v>
      </c>
      <c r="U90">
        <v>89</v>
      </c>
      <c r="V90" s="6">
        <f t="shared" si="22"/>
        <v>4.4886363697321396</v>
      </c>
      <c r="W90" s="5">
        <v>169508</v>
      </c>
      <c r="X90" s="6">
        <f t="shared" si="23"/>
        <v>12.040655402328987</v>
      </c>
      <c r="Y90" s="5">
        <v>88</v>
      </c>
      <c r="Z90" s="6">
        <f t="shared" si="24"/>
        <v>4.4773368144782069</v>
      </c>
      <c r="AA90">
        <v>87</v>
      </c>
      <c r="AB90" s="6">
        <f t="shared" si="25"/>
        <v>4.4659081186545837</v>
      </c>
    </row>
    <row r="91" spans="1:28" x14ac:dyDescent="0.3">
      <c r="A91" t="s">
        <v>194</v>
      </c>
      <c r="B91" t="s">
        <v>264</v>
      </c>
      <c r="C91">
        <v>1370</v>
      </c>
      <c r="D91" s="6">
        <f t="shared" si="13"/>
        <v>7.222566018822171</v>
      </c>
      <c r="E91">
        <v>37</v>
      </c>
      <c r="F91" s="6">
        <f t="shared" si="14"/>
        <v>3.6109179126442243</v>
      </c>
      <c r="G91" s="5">
        <v>15838.735208132501</v>
      </c>
      <c r="H91" s="6">
        <f t="shared" si="15"/>
        <v>9.6702138142089655</v>
      </c>
      <c r="I91" s="5">
        <v>92</v>
      </c>
      <c r="J91" s="6">
        <f t="shared" si="16"/>
        <v>4.5217885770490405</v>
      </c>
      <c r="K91" s="5">
        <v>12287232.5979388</v>
      </c>
      <c r="L91" s="6">
        <f t="shared" si="17"/>
        <v>16.32407128107981</v>
      </c>
      <c r="M91" s="5">
        <v>71</v>
      </c>
      <c r="N91" s="6">
        <f t="shared" si="18"/>
        <v>4.2626798770413155</v>
      </c>
      <c r="O91" s="5">
        <v>123998.966384175</v>
      </c>
      <c r="P91" s="6">
        <f t="shared" si="19"/>
        <v>11.728028508940941</v>
      </c>
      <c r="Q91">
        <v>113</v>
      </c>
      <c r="R91" s="6">
        <f t="shared" si="20"/>
        <v>4.7273878187123408</v>
      </c>
      <c r="S91">
        <v>152088</v>
      </c>
      <c r="T91" s="6">
        <f t="shared" si="21"/>
        <v>11.932214579671463</v>
      </c>
      <c r="U91">
        <v>90</v>
      </c>
      <c r="V91" s="6">
        <f t="shared" si="22"/>
        <v>4.499809670330265</v>
      </c>
      <c r="W91" s="5">
        <v>123124</v>
      </c>
      <c r="X91" s="6">
        <f t="shared" si="23"/>
        <v>11.720947256613997</v>
      </c>
      <c r="Y91" s="5">
        <v>119</v>
      </c>
      <c r="Z91" s="6">
        <f t="shared" si="24"/>
        <v>4.7791234931115296</v>
      </c>
      <c r="AA91">
        <v>58</v>
      </c>
      <c r="AB91" s="6">
        <f t="shared" si="25"/>
        <v>4.0604430105464191</v>
      </c>
    </row>
    <row r="92" spans="1:28" x14ac:dyDescent="0.3">
      <c r="A92" t="s">
        <v>84</v>
      </c>
      <c r="B92" t="s">
        <v>343</v>
      </c>
      <c r="C92">
        <v>270</v>
      </c>
      <c r="D92" s="6">
        <f t="shared" si="13"/>
        <v>5.598421958998375</v>
      </c>
      <c r="E92">
        <v>124</v>
      </c>
      <c r="F92" s="6">
        <f t="shared" si="14"/>
        <v>4.8202815656050371</v>
      </c>
      <c r="G92" s="5">
        <v>16037.9929760538</v>
      </c>
      <c r="H92" s="6">
        <f t="shared" si="15"/>
        <v>9.6827157474103878</v>
      </c>
      <c r="I92" s="5">
        <v>91</v>
      </c>
      <c r="J92" s="6">
        <f t="shared" si="16"/>
        <v>4.5108595065168497</v>
      </c>
      <c r="K92" s="5">
        <v>3518635.1379351802</v>
      </c>
      <c r="L92" s="6">
        <f t="shared" si="17"/>
        <v>15.073583727477008</v>
      </c>
      <c r="M92" s="5">
        <v>172</v>
      </c>
      <c r="N92" s="6">
        <f t="shared" si="18"/>
        <v>5.1474944768134527</v>
      </c>
      <c r="O92" s="5">
        <v>140554.87364196801</v>
      </c>
      <c r="P92" s="6">
        <f t="shared" si="19"/>
        <v>11.853353251236648</v>
      </c>
      <c r="Q92">
        <v>100</v>
      </c>
      <c r="R92" s="6">
        <f t="shared" si="20"/>
        <v>4.6051701859880918</v>
      </c>
      <c r="S92">
        <v>151294</v>
      </c>
      <c r="T92" s="6">
        <f t="shared" si="21"/>
        <v>11.926980242678152</v>
      </c>
      <c r="U92">
        <v>91</v>
      </c>
      <c r="V92" s="6">
        <f t="shared" si="22"/>
        <v>4.5108595065168497</v>
      </c>
      <c r="W92" s="5">
        <v>178689</v>
      </c>
      <c r="X92" s="6">
        <f t="shared" si="23"/>
        <v>12.09340214357298</v>
      </c>
      <c r="Y92" s="5">
        <v>84</v>
      </c>
      <c r="Z92" s="6">
        <f t="shared" si="24"/>
        <v>4.4308167988433134</v>
      </c>
      <c r="AA92">
        <v>149</v>
      </c>
      <c r="AB92" s="6">
        <f t="shared" si="25"/>
        <v>5.0039463059454592</v>
      </c>
    </row>
    <row r="93" spans="1:28" x14ac:dyDescent="0.3">
      <c r="A93" t="s">
        <v>24</v>
      </c>
      <c r="B93" t="s">
        <v>392</v>
      </c>
      <c r="C93">
        <v>131</v>
      </c>
      <c r="D93" s="6">
        <f t="shared" si="13"/>
        <v>4.8751973232011512</v>
      </c>
      <c r="E93">
        <v>172</v>
      </c>
      <c r="F93" s="6">
        <f t="shared" si="14"/>
        <v>5.1474944768134527</v>
      </c>
      <c r="G93" s="5">
        <v>19428.0270489584</v>
      </c>
      <c r="H93" s="6">
        <f t="shared" si="15"/>
        <v>9.8744719957314153</v>
      </c>
      <c r="I93" s="5">
        <v>72</v>
      </c>
      <c r="J93" s="6">
        <f t="shared" si="16"/>
        <v>4.2766661190160553</v>
      </c>
      <c r="K93" s="5">
        <v>4732486.9063063404</v>
      </c>
      <c r="L93" s="6">
        <f t="shared" si="17"/>
        <v>15.369961395301374</v>
      </c>
      <c r="M93" s="5">
        <v>148</v>
      </c>
      <c r="N93" s="6">
        <f t="shared" si="18"/>
        <v>4.9972122737641147</v>
      </c>
      <c r="O93" s="5">
        <v>149556.26009398201</v>
      </c>
      <c r="P93" s="6">
        <f t="shared" si="19"/>
        <v>11.915427922720504</v>
      </c>
      <c r="Q93">
        <v>95</v>
      </c>
      <c r="R93" s="6">
        <f t="shared" si="20"/>
        <v>4.5538768916005408</v>
      </c>
      <c r="S93">
        <v>146439</v>
      </c>
      <c r="T93" s="6">
        <f t="shared" si="21"/>
        <v>11.894364238475539</v>
      </c>
      <c r="U93">
        <v>92</v>
      </c>
      <c r="V93" s="6">
        <f t="shared" si="22"/>
        <v>4.5217885770490405</v>
      </c>
      <c r="W93" s="5">
        <v>152511</v>
      </c>
      <c r="X93" s="6">
        <f t="shared" si="23"/>
        <v>11.934992003575818</v>
      </c>
      <c r="Y93" s="5">
        <v>98</v>
      </c>
      <c r="Z93" s="6">
        <f t="shared" si="24"/>
        <v>4.5849674786705723</v>
      </c>
      <c r="AA93">
        <v>204</v>
      </c>
      <c r="AB93" s="6">
        <f t="shared" si="25"/>
        <v>5.3181199938442161</v>
      </c>
    </row>
    <row r="94" spans="1:28" x14ac:dyDescent="0.3">
      <c r="A94" t="s">
        <v>34</v>
      </c>
      <c r="B94" t="s">
        <v>295</v>
      </c>
      <c r="C94">
        <v>29</v>
      </c>
      <c r="D94" s="6">
        <f t="shared" si="13"/>
        <v>3.3672958299864741</v>
      </c>
      <c r="E94">
        <v>212</v>
      </c>
      <c r="F94" s="6">
        <f t="shared" si="14"/>
        <v>5.3565862746720123</v>
      </c>
      <c r="G94" s="5">
        <v>15570.876489792699</v>
      </c>
      <c r="H94" s="6">
        <f t="shared" si="15"/>
        <v>9.6531575567434764</v>
      </c>
      <c r="I94" s="5">
        <v>97</v>
      </c>
      <c r="J94" s="6">
        <f t="shared" si="16"/>
        <v>4.5747109785033828</v>
      </c>
      <c r="K94" s="5">
        <v>1209745.91628837</v>
      </c>
      <c r="L94" s="6">
        <f t="shared" si="17"/>
        <v>14.005920908984127</v>
      </c>
      <c r="M94" s="5">
        <v>208</v>
      </c>
      <c r="N94" s="6">
        <f t="shared" si="18"/>
        <v>5.3375380797013179</v>
      </c>
      <c r="O94" s="5">
        <v>131702.13523876999</v>
      </c>
      <c r="P94" s="6">
        <f t="shared" si="19"/>
        <v>11.78829810049873</v>
      </c>
      <c r="Q94">
        <v>107</v>
      </c>
      <c r="R94" s="6">
        <f t="shared" si="20"/>
        <v>4.6728288344619058</v>
      </c>
      <c r="S94">
        <v>146313</v>
      </c>
      <c r="T94" s="6">
        <f t="shared" si="21"/>
        <v>11.893503441570443</v>
      </c>
      <c r="U94">
        <v>93</v>
      </c>
      <c r="V94" s="6">
        <f t="shared" si="22"/>
        <v>4.5325994931532563</v>
      </c>
      <c r="W94" s="5">
        <v>143912</v>
      </c>
      <c r="X94" s="6">
        <f t="shared" si="23"/>
        <v>11.876957280642522</v>
      </c>
      <c r="Y94" s="5">
        <v>102</v>
      </c>
      <c r="Z94" s="6">
        <f t="shared" si="24"/>
        <v>4.6249728132842707</v>
      </c>
      <c r="AA94">
        <v>92</v>
      </c>
      <c r="AB94" s="6">
        <f t="shared" si="25"/>
        <v>4.5217885770490405</v>
      </c>
    </row>
    <row r="95" spans="1:28" x14ac:dyDescent="0.3">
      <c r="A95" t="s">
        <v>195</v>
      </c>
      <c r="B95" t="s">
        <v>265</v>
      </c>
      <c r="C95">
        <v>1378</v>
      </c>
      <c r="D95" s="6">
        <f t="shared" si="13"/>
        <v>7.2283884515736041</v>
      </c>
      <c r="E95">
        <v>36</v>
      </c>
      <c r="F95" s="6">
        <f t="shared" si="14"/>
        <v>3.5835189384561099</v>
      </c>
      <c r="G95" s="5">
        <v>7114.3497863623697</v>
      </c>
      <c r="H95" s="6">
        <f t="shared" si="15"/>
        <v>8.8698691200320692</v>
      </c>
      <c r="I95" s="5">
        <v>153</v>
      </c>
      <c r="J95" s="6">
        <f t="shared" si="16"/>
        <v>5.0304379213924353</v>
      </c>
      <c r="K95" s="5">
        <v>10812688.0827893</v>
      </c>
      <c r="L95" s="6">
        <f t="shared" si="17"/>
        <v>16.196230825011032</v>
      </c>
      <c r="M95" s="5">
        <v>75</v>
      </c>
      <c r="N95" s="6">
        <f t="shared" si="18"/>
        <v>4.3174881135363101</v>
      </c>
      <c r="O95" s="5">
        <v>152272.39297023101</v>
      </c>
      <c r="P95" s="6">
        <f t="shared" si="19"/>
        <v>11.933426255021145</v>
      </c>
      <c r="Q95">
        <v>93</v>
      </c>
      <c r="R95" s="6">
        <f t="shared" si="20"/>
        <v>4.5325994931532563</v>
      </c>
      <c r="S95">
        <v>146053</v>
      </c>
      <c r="T95" s="6">
        <f t="shared" si="21"/>
        <v>11.891724848515572</v>
      </c>
      <c r="U95">
        <v>94</v>
      </c>
      <c r="V95" s="6">
        <f t="shared" si="22"/>
        <v>4.5432947822700038</v>
      </c>
      <c r="W95" s="5">
        <v>145228</v>
      </c>
      <c r="X95" s="6">
        <f t="shared" si="23"/>
        <v>11.886060200247643</v>
      </c>
      <c r="Y95" s="5">
        <v>101</v>
      </c>
      <c r="Z95" s="6">
        <f t="shared" si="24"/>
        <v>4.6151205168412597</v>
      </c>
      <c r="AA95">
        <v>59</v>
      </c>
      <c r="AB95" s="6">
        <f t="shared" si="25"/>
        <v>4.0775374439057197</v>
      </c>
    </row>
    <row r="96" spans="1:28" x14ac:dyDescent="0.3">
      <c r="A96" t="s">
        <v>73</v>
      </c>
      <c r="B96" t="s">
        <v>292</v>
      </c>
      <c r="C96">
        <v>336</v>
      </c>
      <c r="D96" s="6">
        <f t="shared" si="13"/>
        <v>5.8171111599632042</v>
      </c>
      <c r="E96">
        <v>106</v>
      </c>
      <c r="F96" s="6">
        <f t="shared" si="14"/>
        <v>4.6634390941120669</v>
      </c>
      <c r="G96" s="5">
        <v>12115.1383079064</v>
      </c>
      <c r="H96" s="6">
        <f t="shared" si="15"/>
        <v>9.4022110494385682</v>
      </c>
      <c r="I96" s="5">
        <v>119</v>
      </c>
      <c r="J96" s="6">
        <f t="shared" si="16"/>
        <v>4.7791234931115296</v>
      </c>
      <c r="K96" s="5">
        <v>9560908.8138965704</v>
      </c>
      <c r="L96" s="6">
        <f t="shared" si="17"/>
        <v>16.073193344724391</v>
      </c>
      <c r="M96" s="5">
        <v>85</v>
      </c>
      <c r="N96" s="6">
        <f t="shared" si="18"/>
        <v>4.4426512564903167</v>
      </c>
      <c r="O96" s="5">
        <v>141655.43405643699</v>
      </c>
      <c r="P96" s="6">
        <f t="shared" si="19"/>
        <v>11.861152867081518</v>
      </c>
      <c r="Q96">
        <v>99</v>
      </c>
      <c r="R96" s="6">
        <f t="shared" si="20"/>
        <v>4.5951198501345898</v>
      </c>
      <c r="S96">
        <v>142951</v>
      </c>
      <c r="T96" s="6">
        <f t="shared" si="21"/>
        <v>11.870257193178945</v>
      </c>
      <c r="U96">
        <v>95</v>
      </c>
      <c r="V96" s="6">
        <f t="shared" si="22"/>
        <v>4.5538768916005408</v>
      </c>
      <c r="W96" s="5">
        <v>155375</v>
      </c>
      <c r="X96" s="6">
        <f t="shared" si="23"/>
        <v>11.953596828813012</v>
      </c>
      <c r="Y96" s="5">
        <v>94</v>
      </c>
      <c r="Z96" s="6">
        <f t="shared" si="24"/>
        <v>4.5432947822700038</v>
      </c>
      <c r="AA96">
        <v>89</v>
      </c>
      <c r="AB96" s="6">
        <f t="shared" si="25"/>
        <v>4.4886363697321396</v>
      </c>
    </row>
    <row r="97" spans="1:28" x14ac:dyDescent="0.3">
      <c r="A97" t="s">
        <v>82</v>
      </c>
      <c r="B97" t="s">
        <v>314</v>
      </c>
      <c r="C97">
        <v>190</v>
      </c>
      <c r="D97" s="6">
        <f t="shared" si="13"/>
        <v>5.2470240721604862</v>
      </c>
      <c r="E97">
        <v>152</v>
      </c>
      <c r="F97" s="6">
        <f t="shared" si="14"/>
        <v>5.0238805208462765</v>
      </c>
      <c r="G97" s="5">
        <v>15775.417100173499</v>
      </c>
      <c r="H97" s="6">
        <f t="shared" si="15"/>
        <v>9.66620812764139</v>
      </c>
      <c r="I97" s="5">
        <v>93</v>
      </c>
      <c r="J97" s="6">
        <f t="shared" si="16"/>
        <v>4.5325994931532563</v>
      </c>
      <c r="K97" s="5">
        <v>3266358.2263559001</v>
      </c>
      <c r="L97" s="6">
        <f t="shared" si="17"/>
        <v>14.999186230011498</v>
      </c>
      <c r="M97" s="5">
        <v>176</v>
      </c>
      <c r="N97" s="6">
        <f t="shared" si="18"/>
        <v>5.1704839950381514</v>
      </c>
      <c r="O97" s="5">
        <v>112873.878741311</v>
      </c>
      <c r="P97" s="6">
        <f t="shared" si="19"/>
        <v>11.634026357038151</v>
      </c>
      <c r="Q97">
        <v>125</v>
      </c>
      <c r="R97" s="6">
        <f t="shared" si="20"/>
        <v>4.8283137373023015</v>
      </c>
      <c r="S97">
        <v>142547</v>
      </c>
      <c r="T97" s="6">
        <f t="shared" si="21"/>
        <v>11.867427048872083</v>
      </c>
      <c r="U97">
        <v>96</v>
      </c>
      <c r="V97" s="6">
        <f t="shared" si="22"/>
        <v>4.5643481914678361</v>
      </c>
      <c r="W97" s="5">
        <v>120718</v>
      </c>
      <c r="X97" s="6">
        <f t="shared" si="23"/>
        <v>11.701212526041404</v>
      </c>
      <c r="Y97" s="5">
        <v>125</v>
      </c>
      <c r="Z97" s="6">
        <f t="shared" si="24"/>
        <v>4.8283137373023015</v>
      </c>
      <c r="AA97">
        <v>112</v>
      </c>
      <c r="AB97" s="6">
        <f t="shared" si="25"/>
        <v>4.7184988712950942</v>
      </c>
    </row>
    <row r="98" spans="1:28" x14ac:dyDescent="0.3">
      <c r="A98" t="s">
        <v>79</v>
      </c>
      <c r="B98" t="s">
        <v>327</v>
      </c>
      <c r="C98">
        <v>253</v>
      </c>
      <c r="D98" s="6">
        <f t="shared" si="13"/>
        <v>5.5333894887275203</v>
      </c>
      <c r="E98">
        <v>128</v>
      </c>
      <c r="F98" s="6">
        <f t="shared" si="14"/>
        <v>4.8520302639196169</v>
      </c>
      <c r="G98" s="5">
        <v>12403.0186735633</v>
      </c>
      <c r="H98" s="6">
        <f t="shared" si="15"/>
        <v>9.4256951633824695</v>
      </c>
      <c r="I98" s="5">
        <v>117</v>
      </c>
      <c r="J98" s="6">
        <f t="shared" si="16"/>
        <v>4.7621739347977563</v>
      </c>
      <c r="K98" s="5">
        <v>4794802.9394726399</v>
      </c>
      <c r="L98" s="6">
        <f t="shared" si="17"/>
        <v>15.38304316836917</v>
      </c>
      <c r="M98" s="5">
        <v>147</v>
      </c>
      <c r="N98" s="6">
        <f t="shared" si="18"/>
        <v>4.990432586778736</v>
      </c>
      <c r="O98" s="5">
        <v>136610.08509994199</v>
      </c>
      <c r="P98" s="6">
        <f t="shared" si="19"/>
        <v>11.824886052822134</v>
      </c>
      <c r="Q98">
        <v>103</v>
      </c>
      <c r="R98" s="6">
        <f t="shared" si="20"/>
        <v>4.6347289882296359</v>
      </c>
      <c r="S98">
        <v>141720</v>
      </c>
      <c r="T98" s="6">
        <f t="shared" si="21"/>
        <v>11.861608558979409</v>
      </c>
      <c r="U98">
        <v>97</v>
      </c>
      <c r="V98" s="6">
        <f t="shared" si="22"/>
        <v>4.5747109785033828</v>
      </c>
      <c r="W98" s="5">
        <v>128245</v>
      </c>
      <c r="X98" s="6">
        <f t="shared" si="23"/>
        <v>11.761697775918252</v>
      </c>
      <c r="Y98" s="5">
        <v>110</v>
      </c>
      <c r="Z98" s="6">
        <f t="shared" si="24"/>
        <v>4.7004803657924166</v>
      </c>
      <c r="AA98">
        <v>127</v>
      </c>
      <c r="AB98" s="6">
        <f t="shared" si="25"/>
        <v>4.8441870864585912</v>
      </c>
    </row>
    <row r="99" spans="1:28" x14ac:dyDescent="0.3">
      <c r="A99" t="s">
        <v>23</v>
      </c>
      <c r="B99" t="s">
        <v>303</v>
      </c>
      <c r="C99">
        <v>176</v>
      </c>
      <c r="D99" s="6">
        <f t="shared" si="13"/>
        <v>5.1704839950381514</v>
      </c>
      <c r="E99">
        <v>158</v>
      </c>
      <c r="F99" s="6">
        <f t="shared" si="14"/>
        <v>5.0625950330269669</v>
      </c>
      <c r="G99" s="5">
        <v>21537.335921719201</v>
      </c>
      <c r="H99" s="6">
        <f t="shared" si="15"/>
        <v>9.9775432625468845</v>
      </c>
      <c r="I99" s="5">
        <v>66</v>
      </c>
      <c r="J99" s="6">
        <f t="shared" si="16"/>
        <v>4.1896547420264252</v>
      </c>
      <c r="K99" s="5">
        <v>5331844.4593530903</v>
      </c>
      <c r="L99" s="6">
        <f t="shared" si="17"/>
        <v>15.489207788691163</v>
      </c>
      <c r="M99" s="5">
        <v>138</v>
      </c>
      <c r="N99" s="6">
        <f t="shared" si="18"/>
        <v>4.9272536851572051</v>
      </c>
      <c r="O99" s="5">
        <v>153824.196090515</v>
      </c>
      <c r="P99" s="6">
        <f t="shared" si="19"/>
        <v>11.943565645464789</v>
      </c>
      <c r="Q99">
        <v>92</v>
      </c>
      <c r="R99" s="6">
        <f t="shared" si="20"/>
        <v>4.5217885770490405</v>
      </c>
      <c r="S99">
        <v>141346</v>
      </c>
      <c r="T99" s="6">
        <f t="shared" si="21"/>
        <v>11.858966064171625</v>
      </c>
      <c r="U99">
        <v>98</v>
      </c>
      <c r="V99" s="6">
        <f t="shared" si="22"/>
        <v>4.5849674786705723</v>
      </c>
      <c r="W99" s="5">
        <v>160447</v>
      </c>
      <c r="X99" s="6">
        <f t="shared" si="23"/>
        <v>11.98571894894968</v>
      </c>
      <c r="Y99" s="5">
        <v>92</v>
      </c>
      <c r="Z99" s="6">
        <f t="shared" si="24"/>
        <v>4.5217885770490405</v>
      </c>
      <c r="AA99">
        <v>101</v>
      </c>
      <c r="AB99" s="6">
        <f t="shared" si="25"/>
        <v>4.6151205168412597</v>
      </c>
    </row>
    <row r="100" spans="1:28" x14ac:dyDescent="0.3">
      <c r="A100" t="s">
        <v>63</v>
      </c>
      <c r="B100" t="s">
        <v>291</v>
      </c>
      <c r="C100">
        <v>15</v>
      </c>
      <c r="D100" s="6">
        <f t="shared" si="13"/>
        <v>2.7080502011022101</v>
      </c>
      <c r="E100">
        <v>213</v>
      </c>
      <c r="F100" s="6">
        <f t="shared" si="14"/>
        <v>5.3612921657094255</v>
      </c>
      <c r="G100" s="5">
        <v>18555.448664460899</v>
      </c>
      <c r="H100" s="6">
        <f t="shared" si="15"/>
        <v>9.8285187534481651</v>
      </c>
      <c r="I100" s="5">
        <v>77</v>
      </c>
      <c r="J100" s="6">
        <f t="shared" si="16"/>
        <v>4.3438054218536841</v>
      </c>
      <c r="K100" s="5">
        <v>9935332.4891360905</v>
      </c>
      <c r="L100" s="6">
        <f t="shared" si="17"/>
        <v>16.111607899853571</v>
      </c>
      <c r="M100" s="5">
        <v>83</v>
      </c>
      <c r="N100" s="6">
        <f t="shared" si="18"/>
        <v>4.4188406077965983</v>
      </c>
      <c r="O100" s="5">
        <v>145642.737403523</v>
      </c>
      <c r="P100" s="6">
        <f t="shared" si="19"/>
        <v>11.888911897797456</v>
      </c>
      <c r="Q100">
        <v>96</v>
      </c>
      <c r="R100" s="6">
        <f t="shared" si="20"/>
        <v>4.5643481914678361</v>
      </c>
      <c r="S100">
        <v>139001</v>
      </c>
      <c r="T100" s="6">
        <f t="shared" si="21"/>
        <v>11.842236406331555</v>
      </c>
      <c r="U100">
        <v>99</v>
      </c>
      <c r="V100" s="6">
        <f t="shared" si="22"/>
        <v>4.5951198501345898</v>
      </c>
      <c r="W100" s="5">
        <v>167428</v>
      </c>
      <c r="X100" s="6">
        <f t="shared" si="23"/>
        <v>12.028308687088675</v>
      </c>
      <c r="Y100" s="5">
        <v>91</v>
      </c>
      <c r="Z100" s="6">
        <f t="shared" si="24"/>
        <v>4.5108595065168497</v>
      </c>
      <c r="AA100">
        <v>88</v>
      </c>
      <c r="AB100" s="6">
        <f t="shared" si="25"/>
        <v>4.4773368144782069</v>
      </c>
    </row>
    <row r="101" spans="1:28" x14ac:dyDescent="0.3">
      <c r="A101" t="s">
        <v>201</v>
      </c>
      <c r="B101" t="s">
        <v>281</v>
      </c>
      <c r="C101">
        <v>1146</v>
      </c>
      <c r="D101" s="6">
        <f t="shared" si="13"/>
        <v>7.0440328972746853</v>
      </c>
      <c r="E101">
        <v>43</v>
      </c>
      <c r="F101" s="6">
        <f t="shared" si="14"/>
        <v>3.7612001156935624</v>
      </c>
      <c r="G101" s="5">
        <v>7719.4860975740603</v>
      </c>
      <c r="H101" s="6">
        <f t="shared" si="15"/>
        <v>8.9515030731313416</v>
      </c>
      <c r="I101" s="5">
        <v>150</v>
      </c>
      <c r="J101" s="6">
        <f t="shared" si="16"/>
        <v>5.0106352940962555</v>
      </c>
      <c r="K101" s="5">
        <v>14204957.6370789</v>
      </c>
      <c r="L101" s="6">
        <f t="shared" si="17"/>
        <v>16.469101591011764</v>
      </c>
      <c r="M101" s="5">
        <v>63</v>
      </c>
      <c r="N101" s="6">
        <f t="shared" si="18"/>
        <v>4.1431347263915326</v>
      </c>
      <c r="O101" s="5">
        <v>123710.12877141099</v>
      </c>
      <c r="P101" s="6">
        <f t="shared" si="19"/>
        <v>11.725696436769852</v>
      </c>
      <c r="Q101">
        <v>115</v>
      </c>
      <c r="R101" s="6">
        <f t="shared" si="20"/>
        <v>4.7449321283632502</v>
      </c>
      <c r="S101">
        <v>137778</v>
      </c>
      <c r="T101" s="6">
        <f t="shared" si="21"/>
        <v>11.833398973146926</v>
      </c>
      <c r="U101">
        <v>100</v>
      </c>
      <c r="V101" s="6">
        <f t="shared" si="22"/>
        <v>4.6051701859880918</v>
      </c>
      <c r="W101" s="5">
        <v>130044</v>
      </c>
      <c r="X101" s="6">
        <f t="shared" si="23"/>
        <v>11.775628133710995</v>
      </c>
      <c r="Y101" s="5">
        <v>108</v>
      </c>
      <c r="Z101" s="6">
        <f t="shared" si="24"/>
        <v>4.6821312271242199</v>
      </c>
      <c r="AA101">
        <v>77</v>
      </c>
      <c r="AB101" s="6">
        <f t="shared" si="25"/>
        <v>4.3438054218536841</v>
      </c>
    </row>
    <row r="102" spans="1:28" x14ac:dyDescent="0.3">
      <c r="A102" t="s">
        <v>207</v>
      </c>
      <c r="B102" t="s">
        <v>283</v>
      </c>
      <c r="C102">
        <v>1829</v>
      </c>
      <c r="D102" s="6">
        <f t="shared" si="13"/>
        <v>7.511524648390866</v>
      </c>
      <c r="E102">
        <v>30</v>
      </c>
      <c r="F102" s="6">
        <f t="shared" si="14"/>
        <v>3.4011973816621555</v>
      </c>
      <c r="G102" s="5">
        <v>9223.1815589037997</v>
      </c>
      <c r="H102" s="6">
        <f t="shared" si="15"/>
        <v>9.1294753284917949</v>
      </c>
      <c r="I102" s="5">
        <v>139</v>
      </c>
      <c r="J102" s="6">
        <f t="shared" si="16"/>
        <v>4.9344739331306915</v>
      </c>
      <c r="K102" s="5">
        <v>16979280.9754133</v>
      </c>
      <c r="L102" s="6">
        <f t="shared" si="17"/>
        <v>16.647504392568866</v>
      </c>
      <c r="M102" s="5">
        <v>51</v>
      </c>
      <c r="N102" s="6">
        <f t="shared" si="18"/>
        <v>3.9318256327243257</v>
      </c>
      <c r="O102" s="5">
        <v>107828.583414578</v>
      </c>
      <c r="P102" s="6">
        <f t="shared" si="19"/>
        <v>11.588298054579196</v>
      </c>
      <c r="Q102">
        <v>132</v>
      </c>
      <c r="R102" s="6">
        <f t="shared" si="20"/>
        <v>4.8828019225863706</v>
      </c>
      <c r="S102">
        <v>137651</v>
      </c>
      <c r="T102" s="6">
        <f t="shared" si="21"/>
        <v>11.832476775346398</v>
      </c>
      <c r="U102">
        <v>101</v>
      </c>
      <c r="V102" s="6">
        <f t="shared" si="22"/>
        <v>4.6151205168412597</v>
      </c>
      <c r="W102" s="5">
        <v>89865</v>
      </c>
      <c r="X102" s="6">
        <f t="shared" si="23"/>
        <v>11.406063823186136</v>
      </c>
      <c r="Y102" s="5">
        <v>142</v>
      </c>
      <c r="Z102" s="6">
        <f t="shared" si="24"/>
        <v>4.9558270576012609</v>
      </c>
      <c r="AA102">
        <v>79</v>
      </c>
      <c r="AB102" s="6">
        <f t="shared" si="25"/>
        <v>4.3694478524670215</v>
      </c>
    </row>
    <row r="103" spans="1:28" x14ac:dyDescent="0.3">
      <c r="A103" t="s">
        <v>52</v>
      </c>
      <c r="B103" t="s">
        <v>329</v>
      </c>
      <c r="C103">
        <v>729</v>
      </c>
      <c r="D103" s="6">
        <f t="shared" si="13"/>
        <v>6.5916737320086582</v>
      </c>
      <c r="E103">
        <v>59</v>
      </c>
      <c r="F103" s="6">
        <f t="shared" si="14"/>
        <v>4.0775374439057197</v>
      </c>
      <c r="G103" s="5">
        <v>18144.8002173645</v>
      </c>
      <c r="H103" s="6">
        <f t="shared" si="15"/>
        <v>9.8061393092456637</v>
      </c>
      <c r="I103" s="5">
        <v>79</v>
      </c>
      <c r="J103" s="6">
        <f t="shared" si="16"/>
        <v>4.3694478524670215</v>
      </c>
      <c r="K103" s="5">
        <v>8630049.9748401195</v>
      </c>
      <c r="L103" s="6">
        <f t="shared" si="17"/>
        <v>15.970760853870205</v>
      </c>
      <c r="M103" s="5">
        <v>92</v>
      </c>
      <c r="N103" s="6">
        <f t="shared" si="18"/>
        <v>4.5217885770490405</v>
      </c>
      <c r="O103" s="5">
        <v>132069.83442543101</v>
      </c>
      <c r="P103" s="6">
        <f t="shared" si="19"/>
        <v>11.791086110349104</v>
      </c>
      <c r="Q103">
        <v>105</v>
      </c>
      <c r="R103" s="6">
        <f t="shared" si="20"/>
        <v>4.6539603501575231</v>
      </c>
      <c r="S103">
        <v>134715</v>
      </c>
      <c r="T103" s="6">
        <f t="shared" si="21"/>
        <v>11.81091671477316</v>
      </c>
      <c r="U103">
        <v>102</v>
      </c>
      <c r="V103" s="6">
        <f t="shared" si="22"/>
        <v>4.6249728132842707</v>
      </c>
      <c r="W103" s="5">
        <v>125927</v>
      </c>
      <c r="X103" s="6">
        <f t="shared" si="23"/>
        <v>11.743457652957451</v>
      </c>
      <c r="Y103" s="5">
        <v>115</v>
      </c>
      <c r="Z103" s="6">
        <f t="shared" si="24"/>
        <v>4.7449321283632502</v>
      </c>
      <c r="AA103">
        <v>132</v>
      </c>
      <c r="AB103" s="6">
        <f t="shared" si="25"/>
        <v>4.8828019225863706</v>
      </c>
    </row>
    <row r="104" spans="1:28" x14ac:dyDescent="0.3">
      <c r="A104" t="s">
        <v>57</v>
      </c>
      <c r="B104" t="s">
        <v>245</v>
      </c>
      <c r="C104">
        <v>1183</v>
      </c>
      <c r="D104" s="6">
        <f t="shared" si="13"/>
        <v>7.0758088639783869</v>
      </c>
      <c r="E104">
        <v>41</v>
      </c>
      <c r="F104" s="6">
        <f t="shared" si="14"/>
        <v>3.713572066704308</v>
      </c>
      <c r="G104" s="5">
        <v>25116.823551665399</v>
      </c>
      <c r="H104" s="6">
        <f t="shared" si="15"/>
        <v>10.131293161617803</v>
      </c>
      <c r="I104" s="5">
        <v>56</v>
      </c>
      <c r="J104" s="6">
        <f t="shared" si="16"/>
        <v>4.0253516907351496</v>
      </c>
      <c r="K104" s="5">
        <v>8264524.8678362397</v>
      </c>
      <c r="L104" s="6">
        <f t="shared" si="17"/>
        <v>15.927482800329663</v>
      </c>
      <c r="M104" s="5">
        <v>94</v>
      </c>
      <c r="N104" s="6">
        <f t="shared" si="18"/>
        <v>4.5432947822700038</v>
      </c>
      <c r="O104" s="5">
        <v>129289.65912975201</v>
      </c>
      <c r="P104" s="6">
        <f t="shared" si="19"/>
        <v>11.769810585767067</v>
      </c>
      <c r="Q104">
        <v>110</v>
      </c>
      <c r="R104" s="6">
        <f t="shared" si="20"/>
        <v>4.7004803657924166</v>
      </c>
      <c r="S104">
        <v>132575</v>
      </c>
      <c r="T104" s="6">
        <f t="shared" si="21"/>
        <v>11.794903802005331</v>
      </c>
      <c r="U104">
        <v>103</v>
      </c>
      <c r="V104" s="6">
        <f t="shared" si="22"/>
        <v>4.6347289882296359</v>
      </c>
      <c r="W104" s="5">
        <v>122953</v>
      </c>
      <c r="X104" s="6">
        <f t="shared" si="23"/>
        <v>11.719557447509327</v>
      </c>
      <c r="Y104" s="5">
        <v>121</v>
      </c>
      <c r="Z104" s="6">
        <f t="shared" si="24"/>
        <v>4.7957905455967413</v>
      </c>
      <c r="AA104">
        <v>33</v>
      </c>
      <c r="AB104" s="6">
        <f t="shared" si="25"/>
        <v>3.4965075614664802</v>
      </c>
    </row>
    <row r="105" spans="1:28" x14ac:dyDescent="0.3">
      <c r="A105" t="s">
        <v>102</v>
      </c>
      <c r="B105" t="s">
        <v>324</v>
      </c>
      <c r="C105">
        <v>231</v>
      </c>
      <c r="D105" s="6">
        <f t="shared" si="13"/>
        <v>5.4424177105217932</v>
      </c>
      <c r="E105">
        <v>136</v>
      </c>
      <c r="F105" s="6">
        <f t="shared" si="14"/>
        <v>4.9126548857360524</v>
      </c>
      <c r="G105" s="5">
        <v>10503.2656253079</v>
      </c>
      <c r="H105" s="6">
        <f t="shared" si="15"/>
        <v>9.259441499725515</v>
      </c>
      <c r="I105" s="5">
        <v>130</v>
      </c>
      <c r="J105" s="6">
        <f t="shared" si="16"/>
        <v>4.8675344504555822</v>
      </c>
      <c r="K105" s="5">
        <v>3569769.1745805801</v>
      </c>
      <c r="L105" s="6">
        <f t="shared" si="17"/>
        <v>15.08801149468524</v>
      </c>
      <c r="M105" s="5">
        <v>169</v>
      </c>
      <c r="N105" s="6">
        <f t="shared" si="18"/>
        <v>5.1298987149230735</v>
      </c>
      <c r="O105" s="5">
        <v>122862.120638479</v>
      </c>
      <c r="P105" s="6">
        <f t="shared" si="19"/>
        <v>11.718818035178423</v>
      </c>
      <c r="Q105">
        <v>116</v>
      </c>
      <c r="R105" s="6">
        <f t="shared" si="20"/>
        <v>4.7535901911063645</v>
      </c>
      <c r="S105">
        <v>132488</v>
      </c>
      <c r="T105" s="6">
        <f t="shared" si="21"/>
        <v>11.794247354269327</v>
      </c>
      <c r="U105">
        <v>104</v>
      </c>
      <c r="V105" s="6">
        <f t="shared" si="22"/>
        <v>4.6443908991413725</v>
      </c>
      <c r="W105" s="5">
        <v>127493</v>
      </c>
      <c r="X105" s="6">
        <f t="shared" si="23"/>
        <v>11.755816740112666</v>
      </c>
      <c r="Y105" s="5">
        <v>111</v>
      </c>
      <c r="Z105" s="6">
        <f t="shared" si="24"/>
        <v>4.7095302013123339</v>
      </c>
      <c r="AA105">
        <v>125</v>
      </c>
      <c r="AB105" s="6">
        <f t="shared" si="25"/>
        <v>4.8283137373023015</v>
      </c>
    </row>
    <row r="106" spans="1:28" x14ac:dyDescent="0.3">
      <c r="A106" t="s">
        <v>20</v>
      </c>
      <c r="B106" t="s">
        <v>330</v>
      </c>
      <c r="C106">
        <v>105</v>
      </c>
      <c r="D106" s="6">
        <f t="shared" si="13"/>
        <v>4.6539603501575231</v>
      </c>
      <c r="E106">
        <v>185</v>
      </c>
      <c r="F106" s="6">
        <f t="shared" si="14"/>
        <v>5.2203558250783244</v>
      </c>
      <c r="G106" s="5">
        <v>19112.2829364957</v>
      </c>
      <c r="H106" s="6">
        <f t="shared" si="15"/>
        <v>9.8580864930241372</v>
      </c>
      <c r="I106" s="5">
        <v>74</v>
      </c>
      <c r="J106" s="6">
        <f t="shared" si="16"/>
        <v>4.3040650932041702</v>
      </c>
      <c r="K106" s="5">
        <v>3148070.30416709</v>
      </c>
      <c r="L106" s="6">
        <f t="shared" si="17"/>
        <v>14.962300221232915</v>
      </c>
      <c r="M106" s="5">
        <v>179</v>
      </c>
      <c r="N106" s="6">
        <f t="shared" si="18"/>
        <v>5.1873858058407549</v>
      </c>
      <c r="O106" s="5">
        <v>167509.56206589501</v>
      </c>
      <c r="P106" s="6">
        <f t="shared" si="19"/>
        <v>12.028795715578427</v>
      </c>
      <c r="Q106">
        <v>85</v>
      </c>
      <c r="R106" s="6">
        <f t="shared" si="20"/>
        <v>4.4426512564903167</v>
      </c>
      <c r="S106">
        <v>132238</v>
      </c>
      <c r="T106" s="6">
        <f t="shared" si="21"/>
        <v>11.792358608363598</v>
      </c>
      <c r="U106">
        <v>105</v>
      </c>
      <c r="V106" s="6">
        <f t="shared" si="22"/>
        <v>4.6539603501575231</v>
      </c>
      <c r="W106" s="5">
        <v>178441</v>
      </c>
      <c r="X106" s="6">
        <f t="shared" si="23"/>
        <v>12.092013293351133</v>
      </c>
      <c r="Y106" s="5">
        <v>85</v>
      </c>
      <c r="Z106" s="6">
        <f t="shared" si="24"/>
        <v>4.4426512564903167</v>
      </c>
      <c r="AA106">
        <v>134</v>
      </c>
      <c r="AB106" s="6">
        <f t="shared" si="25"/>
        <v>4.8978397999509111</v>
      </c>
    </row>
    <row r="107" spans="1:28" x14ac:dyDescent="0.3">
      <c r="A107" t="s">
        <v>123</v>
      </c>
      <c r="B107" t="s">
        <v>272</v>
      </c>
      <c r="C107">
        <v>404</v>
      </c>
      <c r="D107" s="6">
        <f t="shared" si="13"/>
        <v>6.0014148779611505</v>
      </c>
      <c r="E107">
        <v>99</v>
      </c>
      <c r="F107" s="6">
        <f t="shared" si="14"/>
        <v>4.5951198501345898</v>
      </c>
      <c r="G107" s="5">
        <v>12862.325560008299</v>
      </c>
      <c r="H107" s="6">
        <f t="shared" si="15"/>
        <v>9.4620578181462243</v>
      </c>
      <c r="I107" s="5">
        <v>110</v>
      </c>
      <c r="J107" s="6">
        <f t="shared" si="16"/>
        <v>4.7004803657924166</v>
      </c>
      <c r="K107" s="5">
        <v>6237431.9805994304</v>
      </c>
      <c r="L107" s="6">
        <f t="shared" si="17"/>
        <v>15.646079114068533</v>
      </c>
      <c r="M107" s="5">
        <v>118</v>
      </c>
      <c r="N107" s="6">
        <f t="shared" si="18"/>
        <v>4.7706846244656651</v>
      </c>
      <c r="O107" s="5">
        <v>134066.840443241</v>
      </c>
      <c r="P107" s="6">
        <f t="shared" si="19"/>
        <v>11.806093763846972</v>
      </c>
      <c r="Q107">
        <v>104</v>
      </c>
      <c r="R107" s="6">
        <f t="shared" si="20"/>
        <v>4.6443908991413725</v>
      </c>
      <c r="S107">
        <v>132113</v>
      </c>
      <c r="T107" s="6">
        <f t="shared" si="21"/>
        <v>11.791412895963672</v>
      </c>
      <c r="U107">
        <v>106</v>
      </c>
      <c r="V107" s="6">
        <f t="shared" si="22"/>
        <v>4.6634390941120669</v>
      </c>
      <c r="W107" s="5">
        <v>129550</v>
      </c>
      <c r="X107" s="6">
        <f t="shared" si="23"/>
        <v>11.771822185990256</v>
      </c>
      <c r="Y107" s="5">
        <v>109</v>
      </c>
      <c r="Z107" s="6">
        <f t="shared" si="24"/>
        <v>4.6913478822291435</v>
      </c>
      <c r="AA107">
        <v>68</v>
      </c>
      <c r="AB107" s="6">
        <f t="shared" si="25"/>
        <v>4.219507705176107</v>
      </c>
    </row>
    <row r="108" spans="1:28" x14ac:dyDescent="0.3">
      <c r="A108" t="s">
        <v>91</v>
      </c>
      <c r="B108" t="s">
        <v>426</v>
      </c>
      <c r="C108">
        <v>112</v>
      </c>
      <c r="D108" s="6">
        <f t="shared" si="13"/>
        <v>4.7184988712950942</v>
      </c>
      <c r="E108">
        <v>180</v>
      </c>
      <c r="F108" s="6">
        <f t="shared" si="14"/>
        <v>5.1929568508902104</v>
      </c>
      <c r="G108" s="5">
        <v>10991.9459439537</v>
      </c>
      <c r="H108" s="6">
        <f t="shared" si="15"/>
        <v>9.304918096687457</v>
      </c>
      <c r="I108" s="5">
        <v>127</v>
      </c>
      <c r="J108" s="6">
        <f t="shared" si="16"/>
        <v>4.8441870864585912</v>
      </c>
      <c r="K108" s="5">
        <v>5372404.10878052</v>
      </c>
      <c r="L108" s="6">
        <f t="shared" si="17"/>
        <v>15.496786058810995</v>
      </c>
      <c r="M108" s="5">
        <v>137</v>
      </c>
      <c r="N108" s="6">
        <f t="shared" si="18"/>
        <v>4.9199809258281251</v>
      </c>
      <c r="O108" s="5">
        <v>122202.596618857</v>
      </c>
      <c r="P108" s="6">
        <f t="shared" si="19"/>
        <v>11.713435574420693</v>
      </c>
      <c r="Q108">
        <v>118</v>
      </c>
      <c r="R108" s="6">
        <f t="shared" si="20"/>
        <v>4.7706846244656651</v>
      </c>
      <c r="S108">
        <v>131528</v>
      </c>
      <c r="T108" s="6">
        <f t="shared" si="21"/>
        <v>11.786975035690713</v>
      </c>
      <c r="U108">
        <v>107</v>
      </c>
      <c r="V108" s="6">
        <f t="shared" si="22"/>
        <v>4.6728288344619058</v>
      </c>
      <c r="W108" s="5">
        <v>124135</v>
      </c>
      <c r="X108" s="6">
        <f t="shared" si="23"/>
        <v>11.729124962050006</v>
      </c>
      <c r="Y108" s="5">
        <v>117</v>
      </c>
      <c r="Z108" s="6">
        <f t="shared" si="24"/>
        <v>4.7621739347977563</v>
      </c>
      <c r="AA108">
        <v>152</v>
      </c>
      <c r="AB108" s="6">
        <f t="shared" si="25"/>
        <v>5.0238805208462765</v>
      </c>
    </row>
    <row r="109" spans="1:28" x14ac:dyDescent="0.3">
      <c r="A109" t="s">
        <v>110</v>
      </c>
      <c r="B109" t="s">
        <v>358</v>
      </c>
      <c r="C109">
        <v>318</v>
      </c>
      <c r="D109" s="6">
        <f t="shared" si="13"/>
        <v>5.7620513827801769</v>
      </c>
      <c r="E109">
        <v>110</v>
      </c>
      <c r="F109" s="6">
        <f t="shared" si="14"/>
        <v>4.7004803657924166</v>
      </c>
      <c r="G109" s="5">
        <v>9384.3125707025101</v>
      </c>
      <c r="H109" s="6">
        <f t="shared" si="15"/>
        <v>9.1467946986769739</v>
      </c>
      <c r="I109" s="5">
        <v>138</v>
      </c>
      <c r="J109" s="6">
        <f t="shared" si="16"/>
        <v>4.9272536851572051</v>
      </c>
      <c r="K109" s="5">
        <v>9242375.0318771396</v>
      </c>
      <c r="L109" s="6">
        <f t="shared" si="17"/>
        <v>16.03930944867118</v>
      </c>
      <c r="M109" s="5">
        <v>88</v>
      </c>
      <c r="N109" s="6">
        <f t="shared" si="18"/>
        <v>4.4773368144782069</v>
      </c>
      <c r="O109" s="5">
        <v>142417.526750455</v>
      </c>
      <c r="P109" s="6">
        <f t="shared" si="19"/>
        <v>11.8665183514989</v>
      </c>
      <c r="Q109">
        <v>98</v>
      </c>
      <c r="R109" s="6">
        <f t="shared" si="20"/>
        <v>4.5849674786705723</v>
      </c>
      <c r="S109">
        <v>130688</v>
      </c>
      <c r="T109" s="6">
        <f t="shared" si="21"/>
        <v>11.780568082084283</v>
      </c>
      <c r="U109">
        <v>108</v>
      </c>
      <c r="V109" s="6">
        <f t="shared" si="22"/>
        <v>4.6821312271242199</v>
      </c>
      <c r="W109" s="5">
        <v>152940</v>
      </c>
      <c r="X109" s="6">
        <f t="shared" si="23"/>
        <v>11.937800966598216</v>
      </c>
      <c r="Y109" s="5">
        <v>96</v>
      </c>
      <c r="Z109" s="6">
        <f t="shared" si="24"/>
        <v>4.5643481914678361</v>
      </c>
      <c r="AA109">
        <v>168</v>
      </c>
      <c r="AB109" s="6">
        <f t="shared" si="25"/>
        <v>5.1239639794032588</v>
      </c>
    </row>
    <row r="110" spans="1:28" x14ac:dyDescent="0.3">
      <c r="A110" t="s">
        <v>202</v>
      </c>
      <c r="B110" t="s">
        <v>319</v>
      </c>
      <c r="C110">
        <v>1763</v>
      </c>
      <c r="D110" s="6">
        <f t="shared" si="13"/>
        <v>7.4747721823978699</v>
      </c>
      <c r="E110">
        <v>32</v>
      </c>
      <c r="F110" s="6">
        <f t="shared" si="14"/>
        <v>3.4657359027997265</v>
      </c>
      <c r="G110" s="5">
        <v>10665.8940872861</v>
      </c>
      <c r="H110" s="6">
        <f t="shared" si="15"/>
        <v>9.2748064611736964</v>
      </c>
      <c r="I110" s="5">
        <v>129</v>
      </c>
      <c r="J110" s="6">
        <f t="shared" si="16"/>
        <v>4.8598124043616719</v>
      </c>
      <c r="K110" s="5">
        <v>10411521.771924799</v>
      </c>
      <c r="L110" s="6">
        <f t="shared" si="17"/>
        <v>16.158423613569685</v>
      </c>
      <c r="M110" s="5">
        <v>81</v>
      </c>
      <c r="N110" s="6">
        <f t="shared" si="18"/>
        <v>4.3944491546724391</v>
      </c>
      <c r="O110" s="5">
        <v>105498.546039416</v>
      </c>
      <c r="P110" s="6">
        <f t="shared" si="19"/>
        <v>11.566452450186381</v>
      </c>
      <c r="Q110">
        <v>134</v>
      </c>
      <c r="R110" s="6">
        <f t="shared" si="20"/>
        <v>4.8978397999509111</v>
      </c>
      <c r="S110">
        <v>130650</v>
      </c>
      <c r="T110" s="6">
        <f t="shared" si="21"/>
        <v>11.780277270948758</v>
      </c>
      <c r="U110">
        <v>109</v>
      </c>
      <c r="V110" s="6">
        <f t="shared" si="22"/>
        <v>4.6913478822291435</v>
      </c>
      <c r="W110" s="5">
        <v>99784</v>
      </c>
      <c r="X110" s="6">
        <f t="shared" si="23"/>
        <v>11.510763128805545</v>
      </c>
      <c r="Y110" s="5">
        <v>136</v>
      </c>
      <c r="Z110" s="6">
        <f t="shared" si="24"/>
        <v>4.9126548857360524</v>
      </c>
      <c r="AA110">
        <v>119</v>
      </c>
      <c r="AB110" s="6">
        <f t="shared" si="25"/>
        <v>4.7791234931115296</v>
      </c>
    </row>
    <row r="111" spans="1:28" x14ac:dyDescent="0.3">
      <c r="A111" t="s">
        <v>46</v>
      </c>
      <c r="B111" t="s">
        <v>342</v>
      </c>
      <c r="C111">
        <v>1213</v>
      </c>
      <c r="D111" s="6">
        <f t="shared" si="13"/>
        <v>7.1008519089440503</v>
      </c>
      <c r="E111">
        <v>40</v>
      </c>
      <c r="F111" s="6">
        <f t="shared" si="14"/>
        <v>3.6888794541139363</v>
      </c>
      <c r="G111" s="5">
        <v>14889.8762731972</v>
      </c>
      <c r="H111" s="6">
        <f t="shared" si="15"/>
        <v>9.6084368162544926</v>
      </c>
      <c r="I111" s="5">
        <v>101</v>
      </c>
      <c r="J111" s="6">
        <f t="shared" si="16"/>
        <v>4.6151205168412597</v>
      </c>
      <c r="K111" s="5">
        <v>16304439.9433071</v>
      </c>
      <c r="L111" s="6">
        <f t="shared" si="17"/>
        <v>16.606948017845745</v>
      </c>
      <c r="M111" s="5">
        <v>55</v>
      </c>
      <c r="N111" s="6">
        <f t="shared" si="18"/>
        <v>4.0073331852324712</v>
      </c>
      <c r="O111" s="5">
        <v>139725.86263061999</v>
      </c>
      <c r="P111" s="6">
        <f t="shared" si="19"/>
        <v>11.847437657893183</v>
      </c>
      <c r="Q111">
        <v>102</v>
      </c>
      <c r="R111" s="6">
        <f t="shared" si="20"/>
        <v>4.6249728132842707</v>
      </c>
      <c r="S111">
        <v>129678</v>
      </c>
      <c r="T111" s="6">
        <f t="shared" si="21"/>
        <v>11.772809733711973</v>
      </c>
      <c r="U111">
        <v>110</v>
      </c>
      <c r="V111" s="6">
        <f t="shared" si="22"/>
        <v>4.7004803657924166</v>
      </c>
      <c r="W111" s="5">
        <v>153138</v>
      </c>
      <c r="X111" s="6">
        <f t="shared" si="23"/>
        <v>11.939094754636685</v>
      </c>
      <c r="Y111" s="5">
        <v>95</v>
      </c>
      <c r="Z111" s="6">
        <f t="shared" si="24"/>
        <v>4.5538768916005408</v>
      </c>
      <c r="AA111">
        <v>148</v>
      </c>
      <c r="AB111" s="6">
        <f t="shared" si="25"/>
        <v>4.9972122737641147</v>
      </c>
    </row>
    <row r="112" spans="1:28" x14ac:dyDescent="0.3">
      <c r="A112" t="s">
        <v>122</v>
      </c>
      <c r="B112" t="s">
        <v>425</v>
      </c>
      <c r="C112">
        <v>869</v>
      </c>
      <c r="D112" s="6">
        <f t="shared" si="13"/>
        <v>6.7673431252653922</v>
      </c>
      <c r="E112">
        <v>52</v>
      </c>
      <c r="F112" s="6">
        <f t="shared" si="14"/>
        <v>3.9512437185814275</v>
      </c>
      <c r="G112" s="5">
        <v>8982.2711376370007</v>
      </c>
      <c r="H112" s="6">
        <f t="shared" si="15"/>
        <v>9.1030080399697386</v>
      </c>
      <c r="I112" s="5">
        <v>141</v>
      </c>
      <c r="J112" s="6">
        <f t="shared" si="16"/>
        <v>4.9487598903781684</v>
      </c>
      <c r="K112" s="5">
        <v>10809486.6471911</v>
      </c>
      <c r="L112" s="6">
        <f t="shared" si="17"/>
        <v>16.195934699791291</v>
      </c>
      <c r="M112" s="5">
        <v>76</v>
      </c>
      <c r="N112" s="6">
        <f t="shared" si="18"/>
        <v>4.3307333402863311</v>
      </c>
      <c r="O112" s="5">
        <v>112380.09620383399</v>
      </c>
      <c r="P112" s="6">
        <f t="shared" si="19"/>
        <v>11.629642120724142</v>
      </c>
      <c r="Q112">
        <v>126</v>
      </c>
      <c r="R112" s="6">
        <f t="shared" si="20"/>
        <v>4.836281906951478</v>
      </c>
      <c r="S112">
        <v>129585</v>
      </c>
      <c r="T112" s="6">
        <f t="shared" si="21"/>
        <v>11.772092315461094</v>
      </c>
      <c r="U112">
        <v>111</v>
      </c>
      <c r="V112" s="6">
        <f t="shared" si="22"/>
        <v>4.7095302013123339</v>
      </c>
      <c r="W112" s="5">
        <v>111001</v>
      </c>
      <c r="X112" s="6">
        <f t="shared" si="23"/>
        <v>11.6172944892629</v>
      </c>
      <c r="Y112" s="5">
        <v>130</v>
      </c>
      <c r="Z112" s="6">
        <f t="shared" si="24"/>
        <v>4.8675344504555822</v>
      </c>
      <c r="AA112">
        <v>131</v>
      </c>
      <c r="AB112" s="6">
        <f t="shared" si="25"/>
        <v>4.8751973232011512</v>
      </c>
    </row>
    <row r="113" spans="1:28" x14ac:dyDescent="0.3">
      <c r="A113" t="s">
        <v>209</v>
      </c>
      <c r="B113" t="s">
        <v>354</v>
      </c>
      <c r="C113">
        <v>832</v>
      </c>
      <c r="D113" s="6">
        <f t="shared" si="13"/>
        <v>6.7238324408212087</v>
      </c>
      <c r="E113">
        <v>54</v>
      </c>
      <c r="F113" s="6">
        <f t="shared" si="14"/>
        <v>3.9889840465642745</v>
      </c>
      <c r="G113" s="5">
        <v>8608.0284073640505</v>
      </c>
      <c r="H113" s="6">
        <f t="shared" si="15"/>
        <v>9.0604505825081159</v>
      </c>
      <c r="I113" s="5">
        <v>145</v>
      </c>
      <c r="J113" s="6">
        <f t="shared" si="16"/>
        <v>4.9767337424205742</v>
      </c>
      <c r="K113" s="5">
        <v>7805929.6528766798</v>
      </c>
      <c r="L113" s="6">
        <f t="shared" si="17"/>
        <v>15.870394214752379</v>
      </c>
      <c r="M113" s="5">
        <v>101</v>
      </c>
      <c r="N113" s="6">
        <f t="shared" si="18"/>
        <v>4.6151205168412597</v>
      </c>
      <c r="O113" s="5">
        <v>106868.42695787799</v>
      </c>
      <c r="P113" s="6">
        <f t="shared" si="19"/>
        <v>11.579353702199217</v>
      </c>
      <c r="Q113">
        <v>133</v>
      </c>
      <c r="R113" s="6">
        <f t="shared" si="20"/>
        <v>4.8903491282217537</v>
      </c>
      <c r="S113">
        <v>128886</v>
      </c>
      <c r="T113" s="6">
        <f t="shared" si="21"/>
        <v>11.766683571702032</v>
      </c>
      <c r="U113">
        <v>112</v>
      </c>
      <c r="V113" s="6">
        <f t="shared" si="22"/>
        <v>4.7184988712950942</v>
      </c>
      <c r="W113" s="5">
        <v>117611</v>
      </c>
      <c r="X113" s="6">
        <f t="shared" si="23"/>
        <v>11.675137847487278</v>
      </c>
      <c r="Y113" s="5">
        <v>127</v>
      </c>
      <c r="Z113" s="6">
        <f t="shared" si="24"/>
        <v>4.8441870864585912</v>
      </c>
      <c r="AA113">
        <v>119</v>
      </c>
      <c r="AB113" s="6">
        <f t="shared" si="25"/>
        <v>4.7791234931115296</v>
      </c>
    </row>
    <row r="114" spans="1:28" x14ac:dyDescent="0.3">
      <c r="A114" t="s">
        <v>177</v>
      </c>
      <c r="B114" t="s">
        <v>362</v>
      </c>
      <c r="C114">
        <v>106</v>
      </c>
      <c r="D114" s="6">
        <f t="shared" si="13"/>
        <v>4.6634390941120669</v>
      </c>
      <c r="E114">
        <v>183</v>
      </c>
      <c r="F114" s="6">
        <f t="shared" si="14"/>
        <v>5.2094861528414214</v>
      </c>
      <c r="G114" s="5">
        <v>5673.5267249421304</v>
      </c>
      <c r="H114" s="6">
        <f t="shared" si="15"/>
        <v>8.6435662007059157</v>
      </c>
      <c r="I114" s="5">
        <v>166</v>
      </c>
      <c r="J114" s="6">
        <f t="shared" si="16"/>
        <v>5.1119877883565437</v>
      </c>
      <c r="K114" s="5">
        <v>7250753.5670739803</v>
      </c>
      <c r="L114" s="6">
        <f t="shared" si="17"/>
        <v>15.796615961715506</v>
      </c>
      <c r="M114" s="5">
        <v>108</v>
      </c>
      <c r="N114" s="6">
        <f t="shared" si="18"/>
        <v>4.6821312271242199</v>
      </c>
      <c r="O114" s="5">
        <v>118000.628771844</v>
      </c>
      <c r="P114" s="6">
        <f t="shared" si="19"/>
        <v>11.678445232008555</v>
      </c>
      <c r="Q114">
        <v>120</v>
      </c>
      <c r="R114" s="6">
        <f t="shared" si="20"/>
        <v>4.7874917427820458</v>
      </c>
      <c r="S114">
        <v>128673</v>
      </c>
      <c r="T114" s="6">
        <f t="shared" si="21"/>
        <v>11.765029581365383</v>
      </c>
      <c r="U114">
        <v>113</v>
      </c>
      <c r="V114" s="6">
        <f t="shared" si="22"/>
        <v>4.7273878187123408</v>
      </c>
      <c r="W114" s="5">
        <v>115425</v>
      </c>
      <c r="X114" s="6">
        <f t="shared" si="23"/>
        <v>11.65637624737519</v>
      </c>
      <c r="Y114" s="5">
        <v>128</v>
      </c>
      <c r="Z114" s="6">
        <f t="shared" si="24"/>
        <v>4.8520302639196169</v>
      </c>
      <c r="AA114">
        <v>172</v>
      </c>
      <c r="AB114" s="6">
        <f t="shared" si="25"/>
        <v>5.1474944768134527</v>
      </c>
    </row>
    <row r="115" spans="1:28" x14ac:dyDescent="0.3">
      <c r="A115" t="s">
        <v>178</v>
      </c>
      <c r="B115" t="s">
        <v>344</v>
      </c>
      <c r="C115">
        <v>249</v>
      </c>
      <c r="D115" s="6">
        <f t="shared" si="13"/>
        <v>5.5174528964647074</v>
      </c>
      <c r="E115">
        <v>129</v>
      </c>
      <c r="F115" s="6">
        <f t="shared" si="14"/>
        <v>4.8598124043616719</v>
      </c>
      <c r="G115" s="5">
        <v>7368.2492955801999</v>
      </c>
      <c r="H115" s="6">
        <f t="shared" si="15"/>
        <v>8.9049354122677773</v>
      </c>
      <c r="I115" s="5">
        <v>152</v>
      </c>
      <c r="J115" s="6">
        <f t="shared" si="16"/>
        <v>5.0238805208462765</v>
      </c>
      <c r="K115" s="5">
        <v>5665983.52165455</v>
      </c>
      <c r="L115" s="6">
        <f t="shared" si="17"/>
        <v>15.549991051082904</v>
      </c>
      <c r="M115" s="5">
        <v>127</v>
      </c>
      <c r="N115" s="6">
        <f t="shared" si="18"/>
        <v>4.8441870864585912</v>
      </c>
      <c r="O115" s="5">
        <v>143188.72284994801</v>
      </c>
      <c r="P115" s="6">
        <f t="shared" si="19"/>
        <v>11.871918779359806</v>
      </c>
      <c r="Q115">
        <v>97</v>
      </c>
      <c r="R115" s="6">
        <f t="shared" si="20"/>
        <v>4.5747109785033828</v>
      </c>
      <c r="S115">
        <v>128481</v>
      </c>
      <c r="T115" s="6">
        <f t="shared" si="21"/>
        <v>11.763536312462877</v>
      </c>
      <c r="U115">
        <v>114</v>
      </c>
      <c r="V115" s="6">
        <f t="shared" si="22"/>
        <v>4.7361984483944957</v>
      </c>
      <c r="W115" s="5">
        <v>134607</v>
      </c>
      <c r="X115" s="6">
        <f t="shared" si="23"/>
        <v>11.810114700784039</v>
      </c>
      <c r="Y115" s="5">
        <v>106</v>
      </c>
      <c r="Z115" s="6">
        <f t="shared" si="24"/>
        <v>4.6634390941120669</v>
      </c>
      <c r="AA115">
        <v>151</v>
      </c>
      <c r="AB115" s="6">
        <f t="shared" si="25"/>
        <v>5.0172798368149243</v>
      </c>
    </row>
    <row r="116" spans="1:28" x14ac:dyDescent="0.3">
      <c r="A116" t="s">
        <v>104</v>
      </c>
      <c r="B116" t="s">
        <v>424</v>
      </c>
      <c r="C116">
        <v>201</v>
      </c>
      <c r="D116" s="6">
        <f t="shared" si="13"/>
        <v>5.3033049080590757</v>
      </c>
      <c r="E116">
        <v>148</v>
      </c>
      <c r="F116" s="6">
        <f t="shared" si="14"/>
        <v>4.9972122737641147</v>
      </c>
      <c r="G116" s="5">
        <v>10876.1020189561</v>
      </c>
      <c r="H116" s="6">
        <f t="shared" si="15"/>
        <v>9.2943231858992554</v>
      </c>
      <c r="I116" s="5">
        <v>128</v>
      </c>
      <c r="J116" s="6">
        <f t="shared" si="16"/>
        <v>4.8520302639196169</v>
      </c>
      <c r="K116" s="5">
        <v>4181422.2936155498</v>
      </c>
      <c r="L116" s="6">
        <f t="shared" si="17"/>
        <v>15.246162008255594</v>
      </c>
      <c r="M116" s="5">
        <v>156</v>
      </c>
      <c r="N116" s="6">
        <f t="shared" si="18"/>
        <v>5.0498560072495371</v>
      </c>
      <c r="O116" s="5">
        <v>116937.277706746</v>
      </c>
      <c r="P116" s="6">
        <f t="shared" si="19"/>
        <v>11.669392982056827</v>
      </c>
      <c r="Q116">
        <v>121</v>
      </c>
      <c r="R116" s="6">
        <f t="shared" si="20"/>
        <v>4.7957905455967413</v>
      </c>
      <c r="S116">
        <v>128382</v>
      </c>
      <c r="T116" s="6">
        <f t="shared" si="21"/>
        <v>11.762765473495007</v>
      </c>
      <c r="U116">
        <v>115</v>
      </c>
      <c r="V116" s="6">
        <f t="shared" si="22"/>
        <v>4.7449321283632502</v>
      </c>
      <c r="W116" s="5">
        <v>123082</v>
      </c>
      <c r="X116" s="6">
        <f t="shared" si="23"/>
        <v>11.720606078897715</v>
      </c>
      <c r="Y116" s="5">
        <v>120</v>
      </c>
      <c r="Z116" s="6">
        <f t="shared" si="24"/>
        <v>4.7874917427820458</v>
      </c>
      <c r="AA116">
        <v>159</v>
      </c>
      <c r="AB116" s="6">
        <f t="shared" si="25"/>
        <v>5.0689042022202315</v>
      </c>
    </row>
    <row r="117" spans="1:28" x14ac:dyDescent="0.3">
      <c r="A117" t="s">
        <v>19</v>
      </c>
      <c r="B117" t="s">
        <v>230</v>
      </c>
      <c r="C117">
        <v>233</v>
      </c>
      <c r="D117" s="6">
        <f t="shared" si="13"/>
        <v>5.4510384535657002</v>
      </c>
      <c r="E117">
        <v>135</v>
      </c>
      <c r="F117" s="6">
        <f t="shared" si="14"/>
        <v>4.9052747784384296</v>
      </c>
      <c r="G117" s="5">
        <v>17149.785852662499</v>
      </c>
      <c r="H117" s="6">
        <f t="shared" si="15"/>
        <v>9.7497409657909078</v>
      </c>
      <c r="I117" s="5">
        <v>84</v>
      </c>
      <c r="J117" s="6">
        <f t="shared" si="16"/>
        <v>4.4308167988433134</v>
      </c>
      <c r="K117" s="5">
        <v>2483922.44834742</v>
      </c>
      <c r="L117" s="6">
        <f t="shared" si="17"/>
        <v>14.725349501076083</v>
      </c>
      <c r="M117" s="5">
        <v>191</v>
      </c>
      <c r="N117" s="6">
        <f t="shared" si="18"/>
        <v>5.2522734280466299</v>
      </c>
      <c r="O117" s="5">
        <v>131153.28637483899</v>
      </c>
      <c r="P117" s="6">
        <f t="shared" si="19"/>
        <v>11.784122043119376</v>
      </c>
      <c r="Q117">
        <v>108</v>
      </c>
      <c r="R117" s="6">
        <f t="shared" si="20"/>
        <v>4.6821312271242199</v>
      </c>
      <c r="S117">
        <v>128235</v>
      </c>
      <c r="T117" s="6">
        <f t="shared" si="21"/>
        <v>11.761619797128445</v>
      </c>
      <c r="U117">
        <v>116</v>
      </c>
      <c r="V117" s="6">
        <f t="shared" si="22"/>
        <v>4.7535901911063645</v>
      </c>
      <c r="W117" s="5">
        <v>137415</v>
      </c>
      <c r="X117" s="6">
        <f t="shared" si="23"/>
        <v>11.830760823117419</v>
      </c>
      <c r="Y117" s="5">
        <v>104</v>
      </c>
      <c r="Z117" s="6">
        <f t="shared" si="24"/>
        <v>4.6443908991413725</v>
      </c>
      <c r="AA117">
        <v>174</v>
      </c>
      <c r="AB117" s="6">
        <f t="shared" si="25"/>
        <v>5.1590552992145291</v>
      </c>
    </row>
    <row r="118" spans="1:28" x14ac:dyDescent="0.3">
      <c r="A118" t="s">
        <v>109</v>
      </c>
      <c r="B118" t="s">
        <v>318</v>
      </c>
      <c r="C118">
        <v>754</v>
      </c>
      <c r="D118" s="6">
        <f t="shared" si="13"/>
        <v>6.6253923680079563</v>
      </c>
      <c r="E118">
        <v>58</v>
      </c>
      <c r="F118" s="6">
        <f t="shared" si="14"/>
        <v>4.0604430105464191</v>
      </c>
      <c r="G118" s="5">
        <v>15722.4047392392</v>
      </c>
      <c r="H118" s="6">
        <f t="shared" si="15"/>
        <v>9.6628420275180318</v>
      </c>
      <c r="I118" s="5">
        <v>94</v>
      </c>
      <c r="J118" s="6">
        <f t="shared" si="16"/>
        <v>4.5432947822700038</v>
      </c>
      <c r="K118" s="5">
        <v>8706613.3138203993</v>
      </c>
      <c r="L118" s="6">
        <f t="shared" si="17"/>
        <v>15.979593445870199</v>
      </c>
      <c r="M118" s="5">
        <v>91</v>
      </c>
      <c r="N118" s="6">
        <f t="shared" si="18"/>
        <v>4.5108595065168497</v>
      </c>
      <c r="O118" s="5">
        <v>101511.64121129501</v>
      </c>
      <c r="P118" s="6">
        <f t="shared" si="19"/>
        <v>11.527928762624281</v>
      </c>
      <c r="Q118">
        <v>136</v>
      </c>
      <c r="R118" s="6">
        <f t="shared" si="20"/>
        <v>4.9126548857360524</v>
      </c>
      <c r="S118">
        <v>127926</v>
      </c>
      <c r="T118" s="6">
        <f t="shared" si="21"/>
        <v>11.75920725072306</v>
      </c>
      <c r="U118">
        <v>117</v>
      </c>
      <c r="V118" s="6">
        <f t="shared" si="22"/>
        <v>4.7621739347977563</v>
      </c>
      <c r="W118" s="5">
        <v>119987</v>
      </c>
      <c r="X118" s="6">
        <f t="shared" si="23"/>
        <v>11.695138682562371</v>
      </c>
      <c r="Y118" s="5">
        <v>126</v>
      </c>
      <c r="Z118" s="6">
        <f t="shared" si="24"/>
        <v>4.836281906951478</v>
      </c>
      <c r="AA118">
        <v>118</v>
      </c>
      <c r="AB118" s="6">
        <f t="shared" si="25"/>
        <v>4.7706846244656651</v>
      </c>
    </row>
    <row r="119" spans="1:28" x14ac:dyDescent="0.3">
      <c r="A119" t="s">
        <v>45</v>
      </c>
      <c r="B119" t="s">
        <v>367</v>
      </c>
      <c r="C119">
        <v>458</v>
      </c>
      <c r="D119" s="6">
        <f t="shared" si="13"/>
        <v>6.1268691841141854</v>
      </c>
      <c r="E119">
        <v>87</v>
      </c>
      <c r="F119" s="6">
        <f t="shared" si="14"/>
        <v>4.4659081186545837</v>
      </c>
      <c r="G119" s="5">
        <v>15681.593253647599</v>
      </c>
      <c r="H119" s="6">
        <f t="shared" si="15"/>
        <v>9.660242899306656</v>
      </c>
      <c r="I119" s="5">
        <v>95</v>
      </c>
      <c r="J119" s="6">
        <f t="shared" si="16"/>
        <v>4.5538768916005408</v>
      </c>
      <c r="K119" s="5">
        <v>6945509.4333563196</v>
      </c>
      <c r="L119" s="6">
        <f t="shared" si="17"/>
        <v>15.753605884015522</v>
      </c>
      <c r="M119" s="5">
        <v>111</v>
      </c>
      <c r="N119" s="6">
        <f t="shared" si="18"/>
        <v>4.7095302013123339</v>
      </c>
      <c r="O119" s="5">
        <v>114738.06305091</v>
      </c>
      <c r="P119" s="6">
        <f t="shared" si="19"/>
        <v>11.650407096811612</v>
      </c>
      <c r="Q119">
        <v>124</v>
      </c>
      <c r="R119" s="6">
        <f t="shared" si="20"/>
        <v>4.8202815656050371</v>
      </c>
      <c r="S119">
        <v>127765</v>
      </c>
      <c r="T119" s="6">
        <f t="shared" si="21"/>
        <v>11.757947918002881</v>
      </c>
      <c r="U119">
        <v>118</v>
      </c>
      <c r="V119" s="6">
        <f t="shared" si="22"/>
        <v>4.7706846244656651</v>
      </c>
      <c r="W119" s="5">
        <v>126193</v>
      </c>
      <c r="X119" s="6">
        <f t="shared" si="23"/>
        <v>11.745567760038984</v>
      </c>
      <c r="Y119" s="5">
        <v>114</v>
      </c>
      <c r="Z119" s="6">
        <f t="shared" si="24"/>
        <v>4.7361984483944957</v>
      </c>
      <c r="AA119">
        <v>178</v>
      </c>
      <c r="AB119" s="6">
        <f t="shared" si="25"/>
        <v>5.181783550292085</v>
      </c>
    </row>
    <row r="120" spans="1:28" x14ac:dyDescent="0.3">
      <c r="A120" t="s">
        <v>18</v>
      </c>
      <c r="B120" t="s">
        <v>355</v>
      </c>
      <c r="C120">
        <v>50</v>
      </c>
      <c r="D120" s="6">
        <f t="shared" si="13"/>
        <v>3.912023005428146</v>
      </c>
      <c r="E120">
        <v>207</v>
      </c>
      <c r="F120" s="6">
        <f t="shared" si="14"/>
        <v>5.3327187932653688</v>
      </c>
      <c r="G120" s="5">
        <v>19450.596412378702</v>
      </c>
      <c r="H120" s="6">
        <f t="shared" si="15"/>
        <v>9.8756330124519778</v>
      </c>
      <c r="I120" s="5">
        <v>71</v>
      </c>
      <c r="J120" s="6">
        <f t="shared" si="16"/>
        <v>4.2626798770413155</v>
      </c>
      <c r="K120" s="5">
        <v>3685378.7820457998</v>
      </c>
      <c r="L120" s="6">
        <f t="shared" si="17"/>
        <v>15.119883868566113</v>
      </c>
      <c r="M120" s="5">
        <v>165</v>
      </c>
      <c r="N120" s="6">
        <f t="shared" si="18"/>
        <v>5.1059454739005803</v>
      </c>
      <c r="O120" s="5">
        <v>158984.25757466001</v>
      </c>
      <c r="P120" s="6">
        <f t="shared" si="19"/>
        <v>11.976560467336254</v>
      </c>
      <c r="Q120">
        <v>88</v>
      </c>
      <c r="R120" s="6">
        <f t="shared" si="20"/>
        <v>4.4773368144782069</v>
      </c>
      <c r="S120">
        <v>127377</v>
      </c>
      <c r="T120" s="6">
        <f t="shared" si="21"/>
        <v>11.754906472070058</v>
      </c>
      <c r="U120">
        <v>119</v>
      </c>
      <c r="V120" s="6">
        <f t="shared" si="22"/>
        <v>4.7791234931115296</v>
      </c>
      <c r="W120" s="5">
        <v>171735</v>
      </c>
      <c r="X120" s="6">
        <f t="shared" si="23"/>
        <v>12.053707870026022</v>
      </c>
      <c r="Y120" s="5">
        <v>87</v>
      </c>
      <c r="Z120" s="6">
        <f t="shared" si="24"/>
        <v>4.4659081186545837</v>
      </c>
      <c r="AA120">
        <v>165</v>
      </c>
      <c r="AB120" s="6">
        <f t="shared" si="25"/>
        <v>5.1059454739005803</v>
      </c>
    </row>
    <row r="121" spans="1:28" x14ac:dyDescent="0.3">
      <c r="A121" t="s">
        <v>115</v>
      </c>
      <c r="B121" t="s">
        <v>320</v>
      </c>
      <c r="C121">
        <v>102</v>
      </c>
      <c r="D121" s="6">
        <f t="shared" si="13"/>
        <v>4.6249728132842707</v>
      </c>
      <c r="E121">
        <v>186</v>
      </c>
      <c r="F121" s="6">
        <f t="shared" si="14"/>
        <v>5.2257466737132017</v>
      </c>
      <c r="G121" s="5">
        <v>12630.4314189912</v>
      </c>
      <c r="H121" s="6">
        <f t="shared" si="15"/>
        <v>9.4438643730344101</v>
      </c>
      <c r="I121" s="5">
        <v>113</v>
      </c>
      <c r="J121" s="6">
        <f t="shared" si="16"/>
        <v>4.7273878187123408</v>
      </c>
      <c r="K121" s="5">
        <v>12853987.4483613</v>
      </c>
      <c r="L121" s="6">
        <f t="shared" si="17"/>
        <v>16.36916462843563</v>
      </c>
      <c r="M121" s="5">
        <v>66</v>
      </c>
      <c r="N121" s="6">
        <f t="shared" si="18"/>
        <v>4.1896547420264252</v>
      </c>
      <c r="O121" s="5">
        <v>131840.99817813901</v>
      </c>
      <c r="P121" s="6">
        <f t="shared" si="19"/>
        <v>11.789351916247368</v>
      </c>
      <c r="Q121">
        <v>106</v>
      </c>
      <c r="R121" s="6">
        <f t="shared" si="20"/>
        <v>4.6634390941120669</v>
      </c>
      <c r="S121">
        <v>126890</v>
      </c>
      <c r="T121" s="6">
        <f t="shared" si="21"/>
        <v>11.751075848390959</v>
      </c>
      <c r="U121">
        <v>120</v>
      </c>
      <c r="V121" s="6">
        <f t="shared" si="22"/>
        <v>4.7874917427820458</v>
      </c>
      <c r="W121" s="5">
        <v>125646</v>
      </c>
      <c r="X121" s="6">
        <f t="shared" si="23"/>
        <v>11.741223708004208</v>
      </c>
      <c r="Y121" s="5">
        <v>116</v>
      </c>
      <c r="Z121" s="6">
        <f t="shared" si="24"/>
        <v>4.7535901911063645</v>
      </c>
      <c r="AA121">
        <v>120</v>
      </c>
      <c r="AB121" s="6">
        <f t="shared" si="25"/>
        <v>4.7874917427820458</v>
      </c>
    </row>
    <row r="122" spans="1:28" x14ac:dyDescent="0.3">
      <c r="A122" t="s">
        <v>168</v>
      </c>
      <c r="B122" t="s">
        <v>299</v>
      </c>
      <c r="C122">
        <v>76</v>
      </c>
      <c r="D122" s="6">
        <f t="shared" si="13"/>
        <v>4.3307333402863311</v>
      </c>
      <c r="E122">
        <v>199</v>
      </c>
      <c r="F122" s="6">
        <f t="shared" si="14"/>
        <v>5.2933048247244923</v>
      </c>
      <c r="G122" s="5">
        <v>4097.7024740743</v>
      </c>
      <c r="H122" s="6">
        <f t="shared" si="15"/>
        <v>8.3181817234482303</v>
      </c>
      <c r="I122" s="5">
        <v>186</v>
      </c>
      <c r="J122" s="6">
        <f t="shared" si="16"/>
        <v>5.2257466737132017</v>
      </c>
      <c r="K122" s="5">
        <v>6037443.0331084896</v>
      </c>
      <c r="L122" s="6">
        <f t="shared" si="17"/>
        <v>15.613491141388469</v>
      </c>
      <c r="M122" s="5">
        <v>122</v>
      </c>
      <c r="N122" s="6">
        <f t="shared" si="18"/>
        <v>4.8040210447332568</v>
      </c>
      <c r="O122" s="5">
        <v>82761.974102700595</v>
      </c>
      <c r="P122" s="6">
        <f t="shared" si="19"/>
        <v>11.323723984918402</v>
      </c>
      <c r="Q122">
        <v>148</v>
      </c>
      <c r="R122" s="6">
        <f t="shared" si="20"/>
        <v>4.9972122737641147</v>
      </c>
      <c r="S122">
        <v>125381</v>
      </c>
      <c r="T122" s="6">
        <f t="shared" si="21"/>
        <v>11.739112380549862</v>
      </c>
      <c r="U122">
        <v>121</v>
      </c>
      <c r="V122" s="6">
        <f t="shared" si="22"/>
        <v>4.7957905455967413</v>
      </c>
      <c r="W122" s="5">
        <v>89609</v>
      </c>
      <c r="X122" s="6">
        <f t="shared" si="23"/>
        <v>11.403211040347189</v>
      </c>
      <c r="Y122" s="5">
        <v>144</v>
      </c>
      <c r="Z122" s="6">
        <f t="shared" si="24"/>
        <v>4.9698132995760007</v>
      </c>
      <c r="AA122">
        <v>96</v>
      </c>
      <c r="AB122" s="6">
        <f t="shared" si="25"/>
        <v>4.5643481914678361</v>
      </c>
    </row>
    <row r="123" spans="1:28" x14ac:dyDescent="0.3">
      <c r="A123" t="s">
        <v>163</v>
      </c>
      <c r="B123" t="s">
        <v>423</v>
      </c>
      <c r="C123">
        <v>1018</v>
      </c>
      <c r="D123" s="6">
        <f t="shared" si="13"/>
        <v>6.9255951971104679</v>
      </c>
      <c r="E123">
        <v>48</v>
      </c>
      <c r="F123" s="6">
        <f t="shared" si="14"/>
        <v>3.8712010109078911</v>
      </c>
      <c r="G123" s="5">
        <v>8513.8317835916205</v>
      </c>
      <c r="H123" s="6">
        <f t="shared" si="15"/>
        <v>9.04944738856919</v>
      </c>
      <c r="I123" s="5">
        <v>146</v>
      </c>
      <c r="J123" s="6">
        <f t="shared" si="16"/>
        <v>4.9836066217083363</v>
      </c>
      <c r="K123" s="5">
        <v>16570993.9042805</v>
      </c>
      <c r="L123" s="6">
        <f t="shared" si="17"/>
        <v>16.623164369757209</v>
      </c>
      <c r="M123" s="5">
        <v>53</v>
      </c>
      <c r="N123" s="6">
        <f t="shared" si="18"/>
        <v>3.970291913552122</v>
      </c>
      <c r="O123" s="5">
        <v>124573.76733300999</v>
      </c>
      <c r="P123" s="6">
        <f t="shared" si="19"/>
        <v>11.732653328121801</v>
      </c>
      <c r="Q123">
        <v>112</v>
      </c>
      <c r="R123" s="6">
        <f t="shared" si="20"/>
        <v>4.7184988712950942</v>
      </c>
      <c r="S123">
        <v>125209</v>
      </c>
      <c r="T123" s="6">
        <f t="shared" si="21"/>
        <v>11.73773962004856</v>
      </c>
      <c r="U123">
        <v>122</v>
      </c>
      <c r="V123" s="6">
        <f t="shared" si="22"/>
        <v>4.8040210447332568</v>
      </c>
      <c r="W123" s="5">
        <v>108456</v>
      </c>
      <c r="X123" s="6">
        <f t="shared" si="23"/>
        <v>11.594099839759226</v>
      </c>
      <c r="Y123" s="5">
        <v>132</v>
      </c>
      <c r="Z123" s="6">
        <f t="shared" si="24"/>
        <v>4.8828019225863706</v>
      </c>
      <c r="AA123">
        <v>150</v>
      </c>
      <c r="AB123" s="6">
        <f t="shared" si="25"/>
        <v>5.0106352940962555</v>
      </c>
    </row>
    <row r="124" spans="1:28" x14ac:dyDescent="0.3">
      <c r="A124" t="s">
        <v>119</v>
      </c>
      <c r="B124" t="s">
        <v>313</v>
      </c>
      <c r="C124">
        <v>688</v>
      </c>
      <c r="D124" s="6">
        <f t="shared" si="13"/>
        <v>6.5337888379333435</v>
      </c>
      <c r="E124">
        <v>66</v>
      </c>
      <c r="F124" s="6">
        <f t="shared" si="14"/>
        <v>4.1896547420264252</v>
      </c>
      <c r="G124" s="5">
        <v>15670.914205109701</v>
      </c>
      <c r="H124" s="6">
        <f t="shared" si="15"/>
        <v>9.6595616747529292</v>
      </c>
      <c r="I124" s="5">
        <v>96</v>
      </c>
      <c r="J124" s="6">
        <f t="shared" si="16"/>
        <v>4.5643481914678361</v>
      </c>
      <c r="K124" s="5">
        <v>16335879.728902301</v>
      </c>
      <c r="L124" s="6">
        <f t="shared" si="17"/>
        <v>16.608874457024903</v>
      </c>
      <c r="M124" s="5">
        <v>54</v>
      </c>
      <c r="N124" s="6">
        <f t="shared" si="18"/>
        <v>3.9889840465642745</v>
      </c>
      <c r="O124" s="5">
        <v>157769.51181203601</v>
      </c>
      <c r="P124" s="6">
        <f t="shared" si="19"/>
        <v>11.968890460945108</v>
      </c>
      <c r="Q124">
        <v>90</v>
      </c>
      <c r="R124" s="6">
        <f t="shared" si="20"/>
        <v>4.499809670330265</v>
      </c>
      <c r="S124">
        <v>125028</v>
      </c>
      <c r="T124" s="6">
        <f t="shared" si="21"/>
        <v>11.736292991200184</v>
      </c>
      <c r="U124">
        <v>123</v>
      </c>
      <c r="V124" s="6">
        <f t="shared" si="22"/>
        <v>4.8121843553724171</v>
      </c>
      <c r="W124" s="5">
        <v>151197</v>
      </c>
      <c r="X124" s="6">
        <f t="shared" si="23"/>
        <v>11.926338901260888</v>
      </c>
      <c r="Y124" s="5">
        <v>100</v>
      </c>
      <c r="Z124" s="6">
        <f t="shared" si="24"/>
        <v>4.6051701859880918</v>
      </c>
      <c r="AA124">
        <v>112</v>
      </c>
      <c r="AB124" s="6">
        <f t="shared" si="25"/>
        <v>4.7184988712950942</v>
      </c>
    </row>
    <row r="125" spans="1:28" x14ac:dyDescent="0.3">
      <c r="A125" t="s">
        <v>132</v>
      </c>
      <c r="B125" t="s">
        <v>263</v>
      </c>
      <c r="C125">
        <v>555</v>
      </c>
      <c r="D125" s="6">
        <f t="shared" si="13"/>
        <v>6.3189681137464344</v>
      </c>
      <c r="E125">
        <v>80</v>
      </c>
      <c r="F125" s="6">
        <f t="shared" si="14"/>
        <v>4.3820266346738812</v>
      </c>
      <c r="G125" s="5">
        <v>13289.545980962601</v>
      </c>
      <c r="H125" s="6">
        <f t="shared" si="15"/>
        <v>9.4947329886679555</v>
      </c>
      <c r="I125" s="5">
        <v>108</v>
      </c>
      <c r="J125" s="6">
        <f t="shared" si="16"/>
        <v>4.6821312271242199</v>
      </c>
      <c r="K125" s="5">
        <v>17049818.6787159</v>
      </c>
      <c r="L125" s="6">
        <f t="shared" si="17"/>
        <v>16.651650126957833</v>
      </c>
      <c r="M125" s="5">
        <v>50</v>
      </c>
      <c r="N125" s="6">
        <f t="shared" si="18"/>
        <v>3.912023005428146</v>
      </c>
      <c r="O125" s="5">
        <v>125007.19887232799</v>
      </c>
      <c r="P125" s="6">
        <f t="shared" si="19"/>
        <v>11.736126605604765</v>
      </c>
      <c r="Q125">
        <v>111</v>
      </c>
      <c r="R125" s="6">
        <f t="shared" si="20"/>
        <v>4.7095302013123339</v>
      </c>
      <c r="S125">
        <v>119637</v>
      </c>
      <c r="T125" s="6">
        <f t="shared" si="21"/>
        <v>11.692217437203819</v>
      </c>
      <c r="U125">
        <v>124</v>
      </c>
      <c r="V125" s="6">
        <f t="shared" si="22"/>
        <v>4.8202815656050371</v>
      </c>
      <c r="W125" s="5">
        <v>143667</v>
      </c>
      <c r="X125" s="6">
        <f t="shared" si="23"/>
        <v>11.875253400600698</v>
      </c>
      <c r="Y125" s="5">
        <v>103</v>
      </c>
      <c r="Z125" s="6">
        <f t="shared" si="24"/>
        <v>4.6347289882296359</v>
      </c>
      <c r="AA125">
        <v>56</v>
      </c>
      <c r="AB125" s="6">
        <f t="shared" si="25"/>
        <v>4.0253516907351496</v>
      </c>
    </row>
    <row r="126" spans="1:28" x14ac:dyDescent="0.3">
      <c r="A126" t="s">
        <v>66</v>
      </c>
      <c r="B126" t="s">
        <v>277</v>
      </c>
      <c r="C126">
        <v>313</v>
      </c>
      <c r="D126" s="6">
        <f t="shared" si="13"/>
        <v>5.7462031905401529</v>
      </c>
      <c r="E126">
        <v>111</v>
      </c>
      <c r="F126" s="6">
        <f t="shared" si="14"/>
        <v>4.7095302013123339</v>
      </c>
      <c r="G126" s="5">
        <v>11093.9244287776</v>
      </c>
      <c r="H126" s="6">
        <f t="shared" si="15"/>
        <v>9.3141528886916358</v>
      </c>
      <c r="I126" s="5">
        <v>126</v>
      </c>
      <c r="J126" s="6">
        <f t="shared" si="16"/>
        <v>4.836281906951478</v>
      </c>
      <c r="K126" s="5">
        <v>5959529.3285639901</v>
      </c>
      <c r="L126" s="6">
        <f t="shared" si="17"/>
        <v>15.600502064205651</v>
      </c>
      <c r="M126" s="5">
        <v>123</v>
      </c>
      <c r="N126" s="6">
        <f t="shared" si="18"/>
        <v>4.8121843553724171</v>
      </c>
      <c r="O126" s="5">
        <v>115771.63270536999</v>
      </c>
      <c r="P126" s="6">
        <f t="shared" si="19"/>
        <v>11.659374846109484</v>
      </c>
      <c r="Q126">
        <v>123</v>
      </c>
      <c r="R126" s="6">
        <f t="shared" si="20"/>
        <v>4.8121843553724171</v>
      </c>
      <c r="S126">
        <v>118217</v>
      </c>
      <c r="T126" s="6">
        <f t="shared" si="21"/>
        <v>11.680277197639525</v>
      </c>
      <c r="U126">
        <v>125</v>
      </c>
      <c r="V126" s="6">
        <f t="shared" si="22"/>
        <v>4.8283137373023015</v>
      </c>
      <c r="W126" s="5">
        <v>130498</v>
      </c>
      <c r="X126" s="6">
        <f t="shared" si="23"/>
        <v>11.779113179956948</v>
      </c>
      <c r="Y126" s="5">
        <v>107</v>
      </c>
      <c r="Z126" s="6">
        <f t="shared" si="24"/>
        <v>4.6728288344619058</v>
      </c>
      <c r="AA126">
        <v>73</v>
      </c>
      <c r="AB126" s="6">
        <f t="shared" si="25"/>
        <v>4.290459441148391</v>
      </c>
    </row>
    <row r="127" spans="1:28" x14ac:dyDescent="0.3">
      <c r="A127" t="s">
        <v>169</v>
      </c>
      <c r="B127" t="s">
        <v>353</v>
      </c>
      <c r="C127">
        <v>555</v>
      </c>
      <c r="D127" s="6">
        <f t="shared" si="13"/>
        <v>6.3189681137464344</v>
      </c>
      <c r="E127">
        <v>81</v>
      </c>
      <c r="F127" s="6">
        <f t="shared" si="14"/>
        <v>4.3944491546724391</v>
      </c>
      <c r="G127" s="5">
        <v>13636.627467288499</v>
      </c>
      <c r="H127" s="6">
        <f t="shared" si="15"/>
        <v>9.5205146476940161</v>
      </c>
      <c r="I127" s="5">
        <v>107</v>
      </c>
      <c r="J127" s="6">
        <f t="shared" si="16"/>
        <v>4.6728288344619058</v>
      </c>
      <c r="K127" s="5">
        <v>6946039.5267399</v>
      </c>
      <c r="L127" s="6">
        <f t="shared" si="17"/>
        <v>15.753682202845821</v>
      </c>
      <c r="M127" s="5">
        <v>110</v>
      </c>
      <c r="N127" s="6">
        <f t="shared" si="18"/>
        <v>4.7004803657924166</v>
      </c>
      <c r="O127" s="5">
        <v>115850.428945772</v>
      </c>
      <c r="P127" s="6">
        <f t="shared" si="19"/>
        <v>11.660055232449887</v>
      </c>
      <c r="Q127">
        <v>122</v>
      </c>
      <c r="R127" s="6">
        <f t="shared" si="20"/>
        <v>4.8040210447332568</v>
      </c>
      <c r="S127">
        <v>117398</v>
      </c>
      <c r="T127" s="6">
        <f t="shared" si="21"/>
        <v>11.673325150455895</v>
      </c>
      <c r="U127">
        <v>126</v>
      </c>
      <c r="V127" s="6">
        <f t="shared" si="22"/>
        <v>4.836281906951478</v>
      </c>
      <c r="W127" s="5">
        <v>56007</v>
      </c>
      <c r="X127" s="6">
        <f t="shared" si="23"/>
        <v>10.933231961905438</v>
      </c>
      <c r="Y127" s="5">
        <v>174</v>
      </c>
      <c r="Z127" s="6">
        <f t="shared" si="24"/>
        <v>5.1590552992145291</v>
      </c>
      <c r="AA127">
        <v>163</v>
      </c>
      <c r="AB127" s="6">
        <f t="shared" si="25"/>
        <v>5.0937502008067623</v>
      </c>
    </row>
    <row r="128" spans="1:28" x14ac:dyDescent="0.3">
      <c r="A128" t="s">
        <v>64</v>
      </c>
      <c r="B128" t="s">
        <v>422</v>
      </c>
      <c r="C128">
        <v>121</v>
      </c>
      <c r="D128" s="6">
        <f t="shared" si="13"/>
        <v>4.7957905455967413</v>
      </c>
      <c r="E128">
        <v>176</v>
      </c>
      <c r="F128" s="6">
        <f t="shared" si="14"/>
        <v>5.1704839950381514</v>
      </c>
      <c r="G128" s="5">
        <v>8838.0265157887497</v>
      </c>
      <c r="H128" s="6">
        <f t="shared" si="15"/>
        <v>9.0868188858885777</v>
      </c>
      <c r="I128" s="5">
        <v>142</v>
      </c>
      <c r="J128" s="6">
        <f t="shared" si="16"/>
        <v>4.9558270576012609</v>
      </c>
      <c r="K128" s="5">
        <v>2476299.4433403802</v>
      </c>
      <c r="L128" s="6">
        <f t="shared" si="17"/>
        <v>14.722275843818428</v>
      </c>
      <c r="M128" s="5">
        <v>192</v>
      </c>
      <c r="N128" s="6">
        <f t="shared" si="18"/>
        <v>5.2574953720277815</v>
      </c>
      <c r="O128" s="5">
        <v>109733.6498656</v>
      </c>
      <c r="P128" s="6">
        <f t="shared" si="19"/>
        <v>11.605811343671713</v>
      </c>
      <c r="Q128">
        <v>131</v>
      </c>
      <c r="R128" s="6">
        <f t="shared" si="20"/>
        <v>4.8751973232011512</v>
      </c>
      <c r="S128">
        <v>115624</v>
      </c>
      <c r="T128" s="6">
        <f t="shared" si="21"/>
        <v>11.658098826128677</v>
      </c>
      <c r="U128">
        <v>127</v>
      </c>
      <c r="V128" s="6">
        <f t="shared" si="22"/>
        <v>4.8441870864585912</v>
      </c>
      <c r="W128" s="5">
        <v>122918</v>
      </c>
      <c r="X128" s="6">
        <f t="shared" si="23"/>
        <v>11.719272745366851</v>
      </c>
      <c r="Y128" s="5">
        <v>122</v>
      </c>
      <c r="Z128" s="6">
        <f t="shared" si="24"/>
        <v>4.8040210447332568</v>
      </c>
      <c r="AA128">
        <v>100</v>
      </c>
      <c r="AB128" s="6">
        <f t="shared" si="25"/>
        <v>4.6051701859880918</v>
      </c>
    </row>
    <row r="129" spans="1:28" x14ac:dyDescent="0.3">
      <c r="A129" t="s">
        <v>131</v>
      </c>
      <c r="B129" t="s">
        <v>332</v>
      </c>
      <c r="C129">
        <v>254</v>
      </c>
      <c r="D129" s="6">
        <f t="shared" si="13"/>
        <v>5.5373342670185366</v>
      </c>
      <c r="E129">
        <v>127</v>
      </c>
      <c r="F129" s="6">
        <f t="shared" si="14"/>
        <v>4.8441870864585912</v>
      </c>
      <c r="G129" s="5">
        <v>8236.2772620996493</v>
      </c>
      <c r="H129" s="6">
        <f t="shared" si="15"/>
        <v>9.0163037322361674</v>
      </c>
      <c r="I129" s="5">
        <v>147</v>
      </c>
      <c r="J129" s="6">
        <f t="shared" si="16"/>
        <v>4.990432586778736</v>
      </c>
      <c r="K129" s="5">
        <v>7470615.5657102698</v>
      </c>
      <c r="L129" s="6">
        <f t="shared" si="17"/>
        <v>15.826487958762119</v>
      </c>
      <c r="M129" s="5">
        <v>104</v>
      </c>
      <c r="N129" s="6">
        <f t="shared" si="18"/>
        <v>4.6443908991413725</v>
      </c>
      <c r="O129" s="5">
        <v>86532.815825428304</v>
      </c>
      <c r="P129" s="6">
        <f t="shared" si="19"/>
        <v>11.368278994680336</v>
      </c>
      <c r="Q129">
        <v>144</v>
      </c>
      <c r="R129" s="6">
        <f t="shared" si="20"/>
        <v>4.9698132995760007</v>
      </c>
      <c r="S129">
        <v>115288</v>
      </c>
      <c r="T129" s="6">
        <f t="shared" si="21"/>
        <v>11.655188624518198</v>
      </c>
      <c r="U129">
        <v>128</v>
      </c>
      <c r="V129" s="6">
        <f t="shared" si="22"/>
        <v>4.8520302639196169</v>
      </c>
      <c r="W129" s="5">
        <v>89616</v>
      </c>
      <c r="X129" s="6">
        <f t="shared" si="23"/>
        <v>11.403289154449613</v>
      </c>
      <c r="Y129" s="5">
        <v>143</v>
      </c>
      <c r="Z129" s="6">
        <f t="shared" si="24"/>
        <v>4.962844630259907</v>
      </c>
      <c r="AA129">
        <v>136</v>
      </c>
      <c r="AB129" s="6">
        <f t="shared" si="25"/>
        <v>4.9126548857360524</v>
      </c>
    </row>
    <row r="130" spans="1:28" x14ac:dyDescent="0.3">
      <c r="A130" t="s">
        <v>14</v>
      </c>
      <c r="B130" t="s">
        <v>368</v>
      </c>
      <c r="C130">
        <v>215</v>
      </c>
      <c r="D130" s="6">
        <f t="shared" ref="D130:D193" si="26">LN(C130)</f>
        <v>5.3706380281276624</v>
      </c>
      <c r="E130">
        <v>140</v>
      </c>
      <c r="F130" s="6">
        <f t="shared" ref="F130:F193" si="27">LN(E130)</f>
        <v>4.9416424226093039</v>
      </c>
      <c r="G130" s="5">
        <v>17269.346573912899</v>
      </c>
      <c r="H130" s="6">
        <f t="shared" ref="H130:H193" si="28">LN(G130)</f>
        <v>9.7566883345194793</v>
      </c>
      <c r="I130" s="5">
        <v>82</v>
      </c>
      <c r="J130" s="6">
        <f t="shared" ref="J130:J193" si="29">LN(I130)</f>
        <v>4.4067192472642533</v>
      </c>
      <c r="K130" s="5">
        <v>5480321.3235893697</v>
      </c>
      <c r="L130" s="6">
        <f t="shared" ref="L130:L193" si="30">LN(K130)</f>
        <v>15.516674292896685</v>
      </c>
      <c r="M130" s="5">
        <v>135</v>
      </c>
      <c r="N130" s="6">
        <f t="shared" ref="N130:N193" si="31">LN(M130)</f>
        <v>4.9052747784384296</v>
      </c>
      <c r="O130" s="5">
        <v>101688.11355333999</v>
      </c>
      <c r="P130" s="6">
        <f t="shared" ref="P130:P193" si="32">LN(O130)</f>
        <v>11.529665697657659</v>
      </c>
      <c r="Q130">
        <v>135</v>
      </c>
      <c r="R130" s="6">
        <f t="shared" ref="R130:R193" si="33">LN(Q130)</f>
        <v>4.9052747784384296</v>
      </c>
      <c r="S130">
        <v>115131</v>
      </c>
      <c r="T130" s="6">
        <f t="shared" ref="T130:T193" si="34">LN(S130)</f>
        <v>11.653825889463395</v>
      </c>
      <c r="U130">
        <v>129</v>
      </c>
      <c r="V130" s="6">
        <f t="shared" ref="V130:V193" si="35">LN(U130)</f>
        <v>4.8598124043616719</v>
      </c>
      <c r="W130" s="5">
        <v>123197</v>
      </c>
      <c r="X130" s="6">
        <f t="shared" ref="X130:X193" si="36">LN(W130)</f>
        <v>11.721539979135724</v>
      </c>
      <c r="Y130" s="5">
        <v>118</v>
      </c>
      <c r="Z130" s="6">
        <f t="shared" ref="Z130:Z193" si="37">LN(Y130)</f>
        <v>4.7706846244656651</v>
      </c>
      <c r="AA130">
        <v>179</v>
      </c>
      <c r="AB130" s="6">
        <f t="shared" ref="AB130:AB193" si="38">LN(AA130)</f>
        <v>5.1873858058407549</v>
      </c>
    </row>
    <row r="131" spans="1:28" x14ac:dyDescent="0.3">
      <c r="A131" t="s">
        <v>186</v>
      </c>
      <c r="B131" t="s">
        <v>421</v>
      </c>
      <c r="C131">
        <v>114</v>
      </c>
      <c r="D131" s="6">
        <f t="shared" si="26"/>
        <v>4.7361984483944957</v>
      </c>
      <c r="E131">
        <v>179</v>
      </c>
      <c r="F131" s="6">
        <f t="shared" si="27"/>
        <v>5.1873858058407549</v>
      </c>
      <c r="G131" s="5">
        <v>4967.9391270324804</v>
      </c>
      <c r="H131" s="6">
        <f t="shared" si="28"/>
        <v>8.5107603705254604</v>
      </c>
      <c r="I131" s="5">
        <v>173</v>
      </c>
      <c r="J131" s="6">
        <f t="shared" si="29"/>
        <v>5.1532915944977793</v>
      </c>
      <c r="K131" s="5">
        <v>5077700.7888583904</v>
      </c>
      <c r="L131" s="6">
        <f t="shared" si="30"/>
        <v>15.440369116481662</v>
      </c>
      <c r="M131" s="5">
        <v>142</v>
      </c>
      <c r="N131" s="6">
        <f t="shared" si="31"/>
        <v>4.9558270576012609</v>
      </c>
      <c r="O131" s="5">
        <v>119601.26940534799</v>
      </c>
      <c r="P131" s="6">
        <f t="shared" si="32"/>
        <v>11.691918734199433</v>
      </c>
      <c r="Q131">
        <v>119</v>
      </c>
      <c r="R131" s="6">
        <f t="shared" si="33"/>
        <v>4.7791234931115296</v>
      </c>
      <c r="S131">
        <v>112001</v>
      </c>
      <c r="T131" s="6">
        <f t="shared" si="34"/>
        <v>11.626263078808801</v>
      </c>
      <c r="U131">
        <v>130</v>
      </c>
      <c r="V131" s="6">
        <f t="shared" si="35"/>
        <v>4.8675344504555822</v>
      </c>
      <c r="W131" s="5">
        <v>109417</v>
      </c>
      <c r="X131" s="6">
        <f t="shared" si="36"/>
        <v>11.602921549950784</v>
      </c>
      <c r="Y131" s="5">
        <v>131</v>
      </c>
      <c r="Z131" s="6">
        <f t="shared" si="37"/>
        <v>4.8751973232011512</v>
      </c>
      <c r="AA131">
        <v>141</v>
      </c>
      <c r="AB131" s="6">
        <f t="shared" si="38"/>
        <v>4.9487598903781684</v>
      </c>
    </row>
    <row r="132" spans="1:28" x14ac:dyDescent="0.3">
      <c r="A132" t="s">
        <v>56</v>
      </c>
      <c r="B132" t="s">
        <v>234</v>
      </c>
      <c r="C132">
        <v>2175</v>
      </c>
      <c r="D132" s="6">
        <f t="shared" si="26"/>
        <v>7.6847839435227847</v>
      </c>
      <c r="E132">
        <v>27</v>
      </c>
      <c r="F132" s="6">
        <f t="shared" si="27"/>
        <v>3.2958368660043291</v>
      </c>
      <c r="G132" s="5">
        <v>18452.9384672372</v>
      </c>
      <c r="H132" s="6">
        <f t="shared" si="28"/>
        <v>9.8229789033040298</v>
      </c>
      <c r="I132" s="5">
        <v>78</v>
      </c>
      <c r="J132" s="6">
        <f t="shared" si="29"/>
        <v>4.3567088266895917</v>
      </c>
      <c r="K132" s="5">
        <v>12553789.629894299</v>
      </c>
      <c r="L132" s="6">
        <f t="shared" si="30"/>
        <v>16.345533140501932</v>
      </c>
      <c r="M132" s="5">
        <v>69</v>
      </c>
      <c r="N132" s="6">
        <f t="shared" si="31"/>
        <v>4.2341065045972597</v>
      </c>
      <c r="O132" s="5">
        <v>123790.816708007</v>
      </c>
      <c r="P132" s="6">
        <f t="shared" si="32"/>
        <v>11.72634845803222</v>
      </c>
      <c r="Q132">
        <v>114</v>
      </c>
      <c r="R132" s="6">
        <f t="shared" si="33"/>
        <v>4.7361984483944957</v>
      </c>
      <c r="S132">
        <v>111959</v>
      </c>
      <c r="T132" s="6">
        <f t="shared" si="34"/>
        <v>11.625888011828158</v>
      </c>
      <c r="U132">
        <v>131</v>
      </c>
      <c r="V132" s="6">
        <f t="shared" si="35"/>
        <v>4.8751973232011512</v>
      </c>
      <c r="W132" s="5">
        <v>127155</v>
      </c>
      <c r="X132" s="6">
        <f t="shared" si="36"/>
        <v>11.753162093710616</v>
      </c>
      <c r="Y132" s="5">
        <v>112</v>
      </c>
      <c r="Z132" s="6">
        <f t="shared" si="37"/>
        <v>4.7184988712950942</v>
      </c>
      <c r="AA132">
        <v>17</v>
      </c>
      <c r="AB132" s="6">
        <f t="shared" si="38"/>
        <v>2.8332133440562162</v>
      </c>
    </row>
    <row r="133" spans="1:28" x14ac:dyDescent="0.3">
      <c r="A133" t="s">
        <v>100</v>
      </c>
      <c r="B133" t="s">
        <v>296</v>
      </c>
      <c r="C133">
        <v>116</v>
      </c>
      <c r="D133" s="6">
        <f t="shared" si="26"/>
        <v>4.7535901911063645</v>
      </c>
      <c r="E133">
        <v>178</v>
      </c>
      <c r="F133" s="6">
        <f t="shared" si="27"/>
        <v>5.181783550292085</v>
      </c>
      <c r="G133" s="5">
        <v>7509.64941187771</v>
      </c>
      <c r="H133" s="6">
        <f t="shared" si="28"/>
        <v>8.9239440608293172</v>
      </c>
      <c r="I133" s="5">
        <v>151</v>
      </c>
      <c r="J133" s="6">
        <f t="shared" si="29"/>
        <v>5.0172798368149243</v>
      </c>
      <c r="K133" s="5">
        <v>2223135.1951044402</v>
      </c>
      <c r="L133" s="6">
        <f t="shared" si="30"/>
        <v>14.614429007608305</v>
      </c>
      <c r="M133" s="5">
        <v>196</v>
      </c>
      <c r="N133" s="6">
        <f t="shared" si="31"/>
        <v>5.2781146592305168</v>
      </c>
      <c r="O133" s="5">
        <v>87482.724540916504</v>
      </c>
      <c r="P133" s="6">
        <f t="shared" si="32"/>
        <v>11.379196619034987</v>
      </c>
      <c r="Q133">
        <v>143</v>
      </c>
      <c r="R133" s="6">
        <f t="shared" si="33"/>
        <v>4.962844630259907</v>
      </c>
      <c r="S133">
        <v>110924</v>
      </c>
      <c r="T133" s="6">
        <f t="shared" si="34"/>
        <v>11.61660056110618</v>
      </c>
      <c r="U133">
        <v>132</v>
      </c>
      <c r="V133" s="6">
        <f t="shared" si="35"/>
        <v>4.8828019225863706</v>
      </c>
      <c r="W133" s="5">
        <v>98260</v>
      </c>
      <c r="X133" s="6">
        <f t="shared" si="36"/>
        <v>11.49537230572264</v>
      </c>
      <c r="Y133" s="5">
        <v>138</v>
      </c>
      <c r="Z133" s="6">
        <f t="shared" si="37"/>
        <v>4.9272536851572051</v>
      </c>
      <c r="AA133">
        <v>92</v>
      </c>
      <c r="AB133" s="6">
        <f t="shared" si="38"/>
        <v>4.5217885770490405</v>
      </c>
    </row>
    <row r="134" spans="1:28" x14ac:dyDescent="0.3">
      <c r="A134" t="s">
        <v>141</v>
      </c>
      <c r="B134" t="s">
        <v>284</v>
      </c>
      <c r="C134">
        <v>664</v>
      </c>
      <c r="D134" s="6">
        <f t="shared" si="26"/>
        <v>6.4982821494764336</v>
      </c>
      <c r="E134">
        <v>69</v>
      </c>
      <c r="F134" s="6">
        <f t="shared" si="27"/>
        <v>4.2341065045972597</v>
      </c>
      <c r="G134" s="5">
        <v>15297.9978996646</v>
      </c>
      <c r="H134" s="6">
        <f t="shared" si="28"/>
        <v>9.6354772425870312</v>
      </c>
      <c r="I134" s="5">
        <v>100</v>
      </c>
      <c r="J134" s="6">
        <f t="shared" si="29"/>
        <v>4.6051701859880918</v>
      </c>
      <c r="K134" s="5">
        <v>15712222.3142887</v>
      </c>
      <c r="L134" s="6">
        <f t="shared" si="30"/>
        <v>16.569949458807287</v>
      </c>
      <c r="M134" s="5">
        <v>58</v>
      </c>
      <c r="N134" s="6">
        <f t="shared" si="31"/>
        <v>4.0604430105464191</v>
      </c>
      <c r="O134" s="5">
        <v>110614.09210727</v>
      </c>
      <c r="P134" s="6">
        <f t="shared" si="32"/>
        <v>11.613802775028534</v>
      </c>
      <c r="Q134">
        <v>129</v>
      </c>
      <c r="R134" s="6">
        <f t="shared" si="33"/>
        <v>4.8598124043616719</v>
      </c>
      <c r="S134">
        <v>109179</v>
      </c>
      <c r="T134" s="6">
        <f t="shared" si="34"/>
        <v>11.600744016107139</v>
      </c>
      <c r="U134">
        <v>133</v>
      </c>
      <c r="V134" s="6">
        <f t="shared" si="35"/>
        <v>4.8903491282217537</v>
      </c>
      <c r="W134" s="5">
        <v>111844</v>
      </c>
      <c r="X134" s="6">
        <f t="shared" si="36"/>
        <v>11.624860322207184</v>
      </c>
      <c r="Y134" s="5">
        <v>129</v>
      </c>
      <c r="Z134" s="6">
        <f t="shared" si="37"/>
        <v>4.8598124043616719</v>
      </c>
      <c r="AA134">
        <v>80</v>
      </c>
      <c r="AB134" s="6">
        <f t="shared" si="38"/>
        <v>4.3820266346738812</v>
      </c>
    </row>
    <row r="135" spans="1:28" x14ac:dyDescent="0.3">
      <c r="A135" t="s">
        <v>96</v>
      </c>
      <c r="B135" t="s">
        <v>286</v>
      </c>
      <c r="C135">
        <v>40</v>
      </c>
      <c r="D135" s="6">
        <f t="shared" si="26"/>
        <v>3.6888794541139363</v>
      </c>
      <c r="E135">
        <v>210</v>
      </c>
      <c r="F135" s="6">
        <f t="shared" si="27"/>
        <v>5.3471075307174685</v>
      </c>
      <c r="G135" s="5">
        <v>8647.3839463629502</v>
      </c>
      <c r="H135" s="6">
        <f t="shared" si="28"/>
        <v>9.0650121202370766</v>
      </c>
      <c r="I135" s="5">
        <v>144</v>
      </c>
      <c r="J135" s="6">
        <f t="shared" si="29"/>
        <v>4.9698132995760007</v>
      </c>
      <c r="K135" s="5">
        <v>2152403.3297037398</v>
      </c>
      <c r="L135" s="6">
        <f t="shared" si="30"/>
        <v>14.582095603568765</v>
      </c>
      <c r="M135" s="5">
        <v>198</v>
      </c>
      <c r="N135" s="6">
        <f t="shared" si="31"/>
        <v>5.2882670306945352</v>
      </c>
      <c r="O135" s="5">
        <v>110478.600280978</v>
      </c>
      <c r="P135" s="6">
        <f t="shared" si="32"/>
        <v>11.612577118569336</v>
      </c>
      <c r="Q135">
        <v>130</v>
      </c>
      <c r="R135" s="6">
        <f t="shared" si="33"/>
        <v>4.8675344504555822</v>
      </c>
      <c r="S135">
        <v>108681</v>
      </c>
      <c r="T135" s="6">
        <f t="shared" si="34"/>
        <v>11.596172264822943</v>
      </c>
      <c r="U135">
        <v>134</v>
      </c>
      <c r="V135" s="6">
        <f t="shared" si="35"/>
        <v>4.8978397999509111</v>
      </c>
      <c r="W135" s="5">
        <v>126494</v>
      </c>
      <c r="X135" s="6">
        <f t="shared" si="36"/>
        <v>11.747950155194795</v>
      </c>
      <c r="Y135" s="5">
        <v>113</v>
      </c>
      <c r="Z135" s="6">
        <f t="shared" si="37"/>
        <v>4.7273878187123408</v>
      </c>
      <c r="AA135">
        <v>83</v>
      </c>
      <c r="AB135" s="6">
        <f t="shared" si="38"/>
        <v>4.4188406077965983</v>
      </c>
    </row>
    <row r="136" spans="1:28" x14ac:dyDescent="0.3">
      <c r="A136" t="s">
        <v>135</v>
      </c>
      <c r="B136" t="s">
        <v>239</v>
      </c>
      <c r="C136">
        <v>672</v>
      </c>
      <c r="D136" s="6">
        <f t="shared" si="26"/>
        <v>6.5102583405231496</v>
      </c>
      <c r="E136">
        <v>67</v>
      </c>
      <c r="F136" s="6">
        <f t="shared" si="27"/>
        <v>4.2046926193909657</v>
      </c>
      <c r="G136" s="5">
        <v>11830.886226558699</v>
      </c>
      <c r="H136" s="6">
        <f t="shared" si="28"/>
        <v>9.3784688676541901</v>
      </c>
      <c r="I136" s="5">
        <v>123</v>
      </c>
      <c r="J136" s="6">
        <f t="shared" si="29"/>
        <v>4.8121843553724171</v>
      </c>
      <c r="K136" s="5">
        <v>14554401.3596003</v>
      </c>
      <c r="L136" s="6">
        <f t="shared" si="30"/>
        <v>16.493404004779798</v>
      </c>
      <c r="M136" s="5">
        <v>61</v>
      </c>
      <c r="N136" s="6">
        <f t="shared" si="31"/>
        <v>4.1108738641733114</v>
      </c>
      <c r="O136" s="5">
        <v>91078.271363865002</v>
      </c>
      <c r="P136" s="6">
        <f t="shared" si="32"/>
        <v>11.419474540681197</v>
      </c>
      <c r="Q136">
        <v>139</v>
      </c>
      <c r="R136" s="6">
        <f t="shared" si="33"/>
        <v>4.9344739331306915</v>
      </c>
      <c r="S136">
        <v>106138</v>
      </c>
      <c r="T136" s="6">
        <f t="shared" si="34"/>
        <v>11.572495413166855</v>
      </c>
      <c r="U136">
        <v>135</v>
      </c>
      <c r="V136" s="6">
        <f t="shared" si="35"/>
        <v>4.9052747784384296</v>
      </c>
      <c r="W136" s="5">
        <v>87522</v>
      </c>
      <c r="X136" s="6">
        <f t="shared" si="36"/>
        <v>11.379645469314267</v>
      </c>
      <c r="Y136" s="5">
        <v>145</v>
      </c>
      <c r="Z136" s="6">
        <f t="shared" si="37"/>
        <v>4.9767337424205742</v>
      </c>
      <c r="AA136">
        <v>25</v>
      </c>
      <c r="AB136" s="6">
        <f t="shared" si="38"/>
        <v>3.2188758248682006</v>
      </c>
    </row>
    <row r="137" spans="1:28" x14ac:dyDescent="0.3">
      <c r="A137" t="s">
        <v>9</v>
      </c>
      <c r="B137" t="s">
        <v>288</v>
      </c>
      <c r="C137">
        <v>1520</v>
      </c>
      <c r="D137" s="6">
        <f t="shared" si="26"/>
        <v>7.3264656138403224</v>
      </c>
      <c r="E137">
        <v>34</v>
      </c>
      <c r="F137" s="6">
        <f t="shared" si="27"/>
        <v>3.5263605246161616</v>
      </c>
      <c r="G137" s="5">
        <v>16489.028784078801</v>
      </c>
      <c r="H137" s="6">
        <f t="shared" si="28"/>
        <v>9.7104505165528376</v>
      </c>
      <c r="I137" s="5">
        <v>89</v>
      </c>
      <c r="J137" s="6">
        <f t="shared" si="29"/>
        <v>4.4886363697321396</v>
      </c>
      <c r="K137" s="5">
        <v>16124486.1674513</v>
      </c>
      <c r="L137" s="6">
        <f t="shared" si="30"/>
        <v>16.595849554553975</v>
      </c>
      <c r="M137" s="5">
        <v>56</v>
      </c>
      <c r="N137" s="6">
        <f t="shared" si="31"/>
        <v>4.0253516907351496</v>
      </c>
      <c r="O137" s="5">
        <v>129998.564771894</v>
      </c>
      <c r="P137" s="6">
        <f t="shared" si="32"/>
        <v>11.775278689160576</v>
      </c>
      <c r="Q137">
        <v>109</v>
      </c>
      <c r="R137" s="6">
        <f t="shared" si="33"/>
        <v>4.6913478822291435</v>
      </c>
      <c r="S137">
        <v>104803</v>
      </c>
      <c r="T137" s="6">
        <f t="shared" si="34"/>
        <v>11.559837676413563</v>
      </c>
      <c r="U137">
        <v>136</v>
      </c>
      <c r="V137" s="6">
        <f t="shared" si="35"/>
        <v>4.9126548857360524</v>
      </c>
      <c r="W137" s="5">
        <v>49327</v>
      </c>
      <c r="X137" s="6">
        <f t="shared" si="36"/>
        <v>10.806226877458554</v>
      </c>
      <c r="Y137" s="5">
        <v>182</v>
      </c>
      <c r="Z137" s="6">
        <f t="shared" si="37"/>
        <v>5.2040066870767951</v>
      </c>
      <c r="AA137">
        <v>85</v>
      </c>
      <c r="AB137" s="6">
        <f t="shared" si="38"/>
        <v>4.4426512564903167</v>
      </c>
    </row>
    <row r="138" spans="1:28" x14ac:dyDescent="0.3">
      <c r="A138" t="s">
        <v>67</v>
      </c>
      <c r="B138" t="s">
        <v>304</v>
      </c>
      <c r="C138">
        <v>1789</v>
      </c>
      <c r="D138" s="6">
        <f t="shared" si="26"/>
        <v>7.4894120835087188</v>
      </c>
      <c r="E138">
        <v>31</v>
      </c>
      <c r="F138" s="6">
        <f t="shared" si="27"/>
        <v>3.4339872044851463</v>
      </c>
      <c r="G138" s="5">
        <v>14466.192380914899</v>
      </c>
      <c r="H138" s="6">
        <f t="shared" si="28"/>
        <v>9.5795696461535709</v>
      </c>
      <c r="I138" s="5">
        <v>104</v>
      </c>
      <c r="J138" s="6">
        <f t="shared" si="29"/>
        <v>4.6443908991413725</v>
      </c>
      <c r="K138" s="5">
        <v>14821544.465951901</v>
      </c>
      <c r="L138" s="6">
        <f t="shared" si="30"/>
        <v>16.511592387378723</v>
      </c>
      <c r="M138" s="5">
        <v>60</v>
      </c>
      <c r="N138" s="6">
        <f t="shared" si="31"/>
        <v>4.0943445622221004</v>
      </c>
      <c r="O138" s="5">
        <v>122466.041541236</v>
      </c>
      <c r="P138" s="6">
        <f t="shared" si="32"/>
        <v>11.715589058628318</v>
      </c>
      <c r="Q138">
        <v>117</v>
      </c>
      <c r="R138" s="6">
        <f t="shared" si="33"/>
        <v>4.7621739347977563</v>
      </c>
      <c r="S138">
        <v>104468</v>
      </c>
      <c r="T138" s="6">
        <f t="shared" si="34"/>
        <v>11.556636083396361</v>
      </c>
      <c r="U138">
        <v>137</v>
      </c>
      <c r="V138" s="6">
        <f t="shared" si="35"/>
        <v>4.9199809258281251</v>
      </c>
      <c r="W138" s="5">
        <v>122564</v>
      </c>
      <c r="X138" s="6">
        <f t="shared" si="36"/>
        <v>11.716388621517558</v>
      </c>
      <c r="Y138" s="5">
        <v>123</v>
      </c>
      <c r="Z138" s="6">
        <f t="shared" si="37"/>
        <v>4.8121843553724171</v>
      </c>
      <c r="AA138">
        <v>102</v>
      </c>
      <c r="AB138" s="6">
        <f t="shared" si="38"/>
        <v>4.6249728132842707</v>
      </c>
    </row>
    <row r="139" spans="1:28" x14ac:dyDescent="0.3">
      <c r="A139" t="s">
        <v>25</v>
      </c>
      <c r="B139" t="s">
        <v>420</v>
      </c>
      <c r="C139">
        <v>321</v>
      </c>
      <c r="D139" s="6">
        <f t="shared" si="26"/>
        <v>5.7714411231300158</v>
      </c>
      <c r="E139">
        <v>107</v>
      </c>
      <c r="F139" s="6">
        <f t="shared" si="27"/>
        <v>4.6728288344619058</v>
      </c>
      <c r="G139" s="5">
        <v>12590.791069555</v>
      </c>
      <c r="H139" s="6">
        <f t="shared" si="28"/>
        <v>9.4407209582300791</v>
      </c>
      <c r="I139" s="5">
        <v>114</v>
      </c>
      <c r="J139" s="6">
        <f t="shared" si="29"/>
        <v>4.7361984483944957</v>
      </c>
      <c r="K139" s="5">
        <v>6649775.0223695198</v>
      </c>
      <c r="L139" s="6">
        <f t="shared" si="30"/>
        <v>15.710093580837119</v>
      </c>
      <c r="M139" s="5">
        <v>113</v>
      </c>
      <c r="N139" s="6">
        <f t="shared" si="31"/>
        <v>4.7273878187123408</v>
      </c>
      <c r="O139" s="5">
        <v>93742.119603590996</v>
      </c>
      <c r="P139" s="6">
        <f t="shared" si="32"/>
        <v>11.448302882737927</v>
      </c>
      <c r="Q139">
        <v>137</v>
      </c>
      <c r="R139" s="6">
        <f t="shared" si="33"/>
        <v>4.9199809258281251</v>
      </c>
      <c r="S139">
        <v>103472</v>
      </c>
      <c r="T139" s="6">
        <f t="shared" si="34"/>
        <v>11.547056323686373</v>
      </c>
      <c r="U139">
        <v>138</v>
      </c>
      <c r="V139" s="6">
        <f t="shared" si="35"/>
        <v>4.9272536851572051</v>
      </c>
      <c r="W139" s="5">
        <v>96433</v>
      </c>
      <c r="X139" s="6">
        <f t="shared" si="36"/>
        <v>11.476603745670717</v>
      </c>
      <c r="Y139" s="5">
        <v>139</v>
      </c>
      <c r="Z139" s="6">
        <f t="shared" si="37"/>
        <v>4.9344739331306915</v>
      </c>
      <c r="AA139">
        <v>188</v>
      </c>
      <c r="AB139" s="6">
        <f t="shared" si="38"/>
        <v>5.2364419628299492</v>
      </c>
    </row>
    <row r="140" spans="1:28" x14ac:dyDescent="0.3">
      <c r="A140" t="s">
        <v>196</v>
      </c>
      <c r="B140" t="s">
        <v>326</v>
      </c>
      <c r="C140">
        <v>824</v>
      </c>
      <c r="D140" s="6">
        <f t="shared" si="26"/>
        <v>6.7141705299094721</v>
      </c>
      <c r="E140">
        <v>55</v>
      </c>
      <c r="F140" s="6">
        <f t="shared" si="27"/>
        <v>4.0073331852324712</v>
      </c>
      <c r="G140" s="5">
        <v>5856.73140464678</v>
      </c>
      <c r="H140" s="6">
        <f t="shared" si="28"/>
        <v>8.6753469461764912</v>
      </c>
      <c r="I140" s="5">
        <v>164</v>
      </c>
      <c r="J140" s="6">
        <f t="shared" si="29"/>
        <v>5.0998664278241987</v>
      </c>
      <c r="K140" s="5">
        <v>10444298.967537001</v>
      </c>
      <c r="L140" s="6">
        <f t="shared" si="30"/>
        <v>16.161566834160979</v>
      </c>
      <c r="M140" s="5">
        <v>79</v>
      </c>
      <c r="N140" s="6">
        <f t="shared" si="31"/>
        <v>4.3694478524670215</v>
      </c>
      <c r="O140" s="5">
        <v>140436.39873108701</v>
      </c>
      <c r="P140" s="6">
        <f t="shared" si="32"/>
        <v>11.852509987195734</v>
      </c>
      <c r="Q140">
        <v>101</v>
      </c>
      <c r="R140" s="6">
        <f t="shared" si="33"/>
        <v>4.6151205168412597</v>
      </c>
      <c r="S140">
        <v>102086</v>
      </c>
      <c r="T140" s="6">
        <f t="shared" si="34"/>
        <v>11.533570874280759</v>
      </c>
      <c r="U140">
        <v>139</v>
      </c>
      <c r="V140" s="6">
        <f t="shared" si="35"/>
        <v>4.9344739331306915</v>
      </c>
      <c r="W140" s="5">
        <v>152633</v>
      </c>
      <c r="X140" s="6">
        <f t="shared" si="36"/>
        <v>11.935791626091749</v>
      </c>
      <c r="Y140" s="5">
        <v>97</v>
      </c>
      <c r="Z140" s="6">
        <f t="shared" si="37"/>
        <v>4.5747109785033828</v>
      </c>
      <c r="AA140">
        <v>127</v>
      </c>
      <c r="AB140" s="6">
        <f t="shared" si="38"/>
        <v>4.8441870864585912</v>
      </c>
    </row>
    <row r="141" spans="1:28" x14ac:dyDescent="0.3">
      <c r="A141" t="s">
        <v>76</v>
      </c>
      <c r="B141" t="s">
        <v>334</v>
      </c>
      <c r="C141">
        <v>350</v>
      </c>
      <c r="D141" s="6">
        <f t="shared" si="26"/>
        <v>5.857933154483459</v>
      </c>
      <c r="E141">
        <v>105</v>
      </c>
      <c r="F141" s="6">
        <f t="shared" si="27"/>
        <v>4.6539603501575231</v>
      </c>
      <c r="G141" s="5">
        <v>10254.6335212097</v>
      </c>
      <c r="H141" s="6">
        <f t="shared" si="28"/>
        <v>9.2354849332720779</v>
      </c>
      <c r="I141" s="5">
        <v>131</v>
      </c>
      <c r="J141" s="6">
        <f t="shared" si="29"/>
        <v>4.8751973232011512</v>
      </c>
      <c r="K141" s="5">
        <v>6355175.2321665697</v>
      </c>
      <c r="L141" s="6">
        <f t="shared" si="30"/>
        <v>15.664780036130585</v>
      </c>
      <c r="M141" s="5">
        <v>116</v>
      </c>
      <c r="N141" s="6">
        <f t="shared" si="31"/>
        <v>4.7535901911063645</v>
      </c>
      <c r="O141" s="5">
        <v>83012.959925856805</v>
      </c>
      <c r="P141" s="6">
        <f t="shared" si="32"/>
        <v>11.3267520182746</v>
      </c>
      <c r="Q141">
        <v>147</v>
      </c>
      <c r="R141" s="6">
        <f t="shared" si="33"/>
        <v>4.990432586778736</v>
      </c>
      <c r="S141">
        <v>99645</v>
      </c>
      <c r="T141" s="6">
        <f t="shared" si="34"/>
        <v>11.509369148767451</v>
      </c>
      <c r="U141">
        <v>140</v>
      </c>
      <c r="V141" s="6">
        <f t="shared" si="35"/>
        <v>4.9416424226093039</v>
      </c>
      <c r="W141" s="5">
        <v>72521</v>
      </c>
      <c r="X141" s="6">
        <f t="shared" si="36"/>
        <v>11.191631454073219</v>
      </c>
      <c r="Y141" s="5">
        <v>157</v>
      </c>
      <c r="Z141" s="6">
        <f t="shared" si="37"/>
        <v>5.0562458053483077</v>
      </c>
      <c r="AA141">
        <v>138</v>
      </c>
      <c r="AB141" s="6">
        <f t="shared" si="38"/>
        <v>4.9272536851572051</v>
      </c>
    </row>
    <row r="142" spans="1:28" x14ac:dyDescent="0.3">
      <c r="A142" t="s">
        <v>95</v>
      </c>
      <c r="B142" t="s">
        <v>328</v>
      </c>
      <c r="C142">
        <v>99</v>
      </c>
      <c r="D142" s="6">
        <f t="shared" si="26"/>
        <v>4.5951198501345898</v>
      </c>
      <c r="E142">
        <v>187</v>
      </c>
      <c r="F142" s="6">
        <f t="shared" si="27"/>
        <v>5.2311086168545868</v>
      </c>
      <c r="G142" s="5">
        <v>8756.3889272530796</v>
      </c>
      <c r="H142" s="6">
        <f t="shared" si="28"/>
        <v>9.0775388760268996</v>
      </c>
      <c r="I142" s="5">
        <v>143</v>
      </c>
      <c r="J142" s="6">
        <f t="shared" si="29"/>
        <v>4.962844630259907</v>
      </c>
      <c r="K142" s="5">
        <v>4578675.6620536</v>
      </c>
      <c r="L142" s="6">
        <f t="shared" si="30"/>
        <v>15.336920357519636</v>
      </c>
      <c r="M142" s="5">
        <v>152</v>
      </c>
      <c r="N142" s="6">
        <f t="shared" si="31"/>
        <v>5.0238805208462765</v>
      </c>
      <c r="O142" s="5">
        <v>79743.533219220699</v>
      </c>
      <c r="P142" s="6">
        <f t="shared" si="32"/>
        <v>11.286570929199026</v>
      </c>
      <c r="Q142">
        <v>150</v>
      </c>
      <c r="R142" s="6">
        <f t="shared" si="33"/>
        <v>5.0106352940962555</v>
      </c>
      <c r="S142">
        <v>99218</v>
      </c>
      <c r="T142" s="6">
        <f t="shared" si="34"/>
        <v>11.505074728425514</v>
      </c>
      <c r="U142">
        <v>141</v>
      </c>
      <c r="V142" s="6">
        <f t="shared" si="35"/>
        <v>4.9487598903781684</v>
      </c>
      <c r="W142" s="5">
        <v>86261</v>
      </c>
      <c r="X142" s="6">
        <f t="shared" si="36"/>
        <v>11.365132862993436</v>
      </c>
      <c r="Y142" s="5">
        <v>146</v>
      </c>
      <c r="Z142" s="6">
        <f t="shared" si="37"/>
        <v>4.9836066217083363</v>
      </c>
      <c r="AA142">
        <v>130</v>
      </c>
      <c r="AB142" s="6">
        <f t="shared" si="38"/>
        <v>4.8675344504555822</v>
      </c>
    </row>
    <row r="143" spans="1:28" x14ac:dyDescent="0.3">
      <c r="A143" t="s">
        <v>4</v>
      </c>
      <c r="B143" t="s">
        <v>419</v>
      </c>
      <c r="C143">
        <v>408</v>
      </c>
      <c r="D143" s="6">
        <f t="shared" si="26"/>
        <v>6.0112671744041615</v>
      </c>
      <c r="E143">
        <v>97</v>
      </c>
      <c r="F143" s="6">
        <f t="shared" si="27"/>
        <v>4.5747109785033828</v>
      </c>
      <c r="G143" s="5">
        <v>13929.0132257265</v>
      </c>
      <c r="H143" s="6">
        <f t="shared" si="28"/>
        <v>9.5417292261977025</v>
      </c>
      <c r="I143" s="5">
        <v>105</v>
      </c>
      <c r="J143" s="6">
        <f t="shared" si="29"/>
        <v>4.6539603501575231</v>
      </c>
      <c r="K143" s="5">
        <v>6049855.4916368304</v>
      </c>
      <c r="L143" s="6">
        <f t="shared" si="30"/>
        <v>15.615544944041893</v>
      </c>
      <c r="M143" s="5">
        <v>121</v>
      </c>
      <c r="N143" s="6">
        <f t="shared" si="31"/>
        <v>4.7957905455967413</v>
      </c>
      <c r="O143" s="5">
        <v>90011.268225047897</v>
      </c>
      <c r="P143" s="6">
        <f t="shared" si="32"/>
        <v>11.407690143975755</v>
      </c>
      <c r="Q143">
        <v>141</v>
      </c>
      <c r="R143" s="6">
        <f t="shared" si="33"/>
        <v>4.9487598903781684</v>
      </c>
      <c r="S143">
        <v>99215</v>
      </c>
      <c r="T143" s="6">
        <f t="shared" si="34"/>
        <v>11.505044491519353</v>
      </c>
      <c r="U143">
        <v>142</v>
      </c>
      <c r="V143" s="6">
        <f t="shared" si="35"/>
        <v>4.9558270576012609</v>
      </c>
      <c r="W143" s="5">
        <v>90383</v>
      </c>
      <c r="X143" s="6">
        <f t="shared" si="36"/>
        <v>11.411811475598721</v>
      </c>
      <c r="Y143" s="5">
        <v>141</v>
      </c>
      <c r="Z143" s="6">
        <f t="shared" si="37"/>
        <v>4.9487598903781684</v>
      </c>
      <c r="AA143">
        <v>121</v>
      </c>
      <c r="AB143" s="6">
        <f t="shared" si="38"/>
        <v>4.7957905455967413</v>
      </c>
    </row>
    <row r="144" spans="1:28" x14ac:dyDescent="0.3">
      <c r="A144" t="s">
        <v>83</v>
      </c>
      <c r="B144" t="s">
        <v>370</v>
      </c>
      <c r="C144">
        <v>127</v>
      </c>
      <c r="D144" s="6">
        <f t="shared" si="26"/>
        <v>4.8441870864585912</v>
      </c>
      <c r="E144">
        <v>173</v>
      </c>
      <c r="F144" s="6">
        <f t="shared" si="27"/>
        <v>5.1532915944977793</v>
      </c>
      <c r="G144" s="5">
        <v>9936.1867422813102</v>
      </c>
      <c r="H144" s="6">
        <f t="shared" si="28"/>
        <v>9.2039385985096605</v>
      </c>
      <c r="I144" s="5">
        <v>133</v>
      </c>
      <c r="J144" s="6">
        <f t="shared" si="29"/>
        <v>4.8903491282217537</v>
      </c>
      <c r="K144" s="5">
        <v>2682887.5610015802</v>
      </c>
      <c r="L144" s="6">
        <f t="shared" si="30"/>
        <v>14.802404220591313</v>
      </c>
      <c r="M144" s="5">
        <v>188</v>
      </c>
      <c r="N144" s="6">
        <f t="shared" si="31"/>
        <v>5.2364419628299492</v>
      </c>
      <c r="O144" s="5">
        <v>89762.787071037194</v>
      </c>
      <c r="P144" s="6">
        <f t="shared" si="32"/>
        <v>11.404925770531127</v>
      </c>
      <c r="Q144">
        <v>142</v>
      </c>
      <c r="R144" s="6">
        <f t="shared" si="33"/>
        <v>4.9558270576012609</v>
      </c>
      <c r="S144">
        <v>96696</v>
      </c>
      <c r="T144" s="6">
        <f t="shared" si="34"/>
        <v>11.479327315539292</v>
      </c>
      <c r="U144">
        <v>143</v>
      </c>
      <c r="V144" s="6">
        <f t="shared" si="35"/>
        <v>4.962844630259907</v>
      </c>
      <c r="W144" s="5">
        <v>98872</v>
      </c>
      <c r="X144" s="6">
        <f t="shared" si="36"/>
        <v>11.501581363269571</v>
      </c>
      <c r="Y144" s="5">
        <v>137</v>
      </c>
      <c r="Z144" s="6">
        <f t="shared" si="37"/>
        <v>4.9199809258281251</v>
      </c>
      <c r="AA144">
        <v>181</v>
      </c>
      <c r="AB144" s="6">
        <f t="shared" si="38"/>
        <v>5.1984970312658261</v>
      </c>
    </row>
    <row r="145" spans="1:28" x14ac:dyDescent="0.3">
      <c r="A145" t="s">
        <v>6</v>
      </c>
      <c r="B145" t="s">
        <v>378</v>
      </c>
      <c r="C145">
        <v>445</v>
      </c>
      <c r="D145" s="6">
        <f t="shared" si="26"/>
        <v>6.0980742821662401</v>
      </c>
      <c r="E145">
        <v>91</v>
      </c>
      <c r="F145" s="6">
        <f t="shared" si="27"/>
        <v>4.5108595065168497</v>
      </c>
      <c r="G145" s="5">
        <v>17085.226333443799</v>
      </c>
      <c r="H145" s="6">
        <f t="shared" si="28"/>
        <v>9.7459694119561604</v>
      </c>
      <c r="I145" s="5">
        <v>85</v>
      </c>
      <c r="J145" s="6">
        <f t="shared" si="29"/>
        <v>4.4426512564903167</v>
      </c>
      <c r="K145" s="5">
        <v>7946831.8168568304</v>
      </c>
      <c r="L145" s="6">
        <f t="shared" si="30"/>
        <v>15.888283893599951</v>
      </c>
      <c r="M145" s="5">
        <v>99</v>
      </c>
      <c r="N145" s="6">
        <f t="shared" si="31"/>
        <v>4.5951198501345898</v>
      </c>
      <c r="O145" s="5">
        <v>92089.920918976306</v>
      </c>
      <c r="P145" s="6">
        <f t="shared" si="32"/>
        <v>11.430520779978767</v>
      </c>
      <c r="Q145">
        <v>138</v>
      </c>
      <c r="R145" s="6">
        <f t="shared" si="33"/>
        <v>4.9272536851572051</v>
      </c>
      <c r="S145">
        <v>96367</v>
      </c>
      <c r="T145" s="6">
        <f t="shared" si="34"/>
        <v>11.475919098341068</v>
      </c>
      <c r="U145">
        <v>144</v>
      </c>
      <c r="V145" s="6">
        <f t="shared" si="35"/>
        <v>4.9698132995760007</v>
      </c>
      <c r="W145" s="5">
        <v>104370</v>
      </c>
      <c r="X145" s="6">
        <f t="shared" si="36"/>
        <v>11.555697556814097</v>
      </c>
      <c r="Y145" s="5">
        <v>134</v>
      </c>
      <c r="Z145" s="6">
        <f t="shared" si="37"/>
        <v>4.8978397999509111</v>
      </c>
      <c r="AA145">
        <v>190</v>
      </c>
      <c r="AB145" s="6">
        <f t="shared" si="38"/>
        <v>5.2470240721604862</v>
      </c>
    </row>
    <row r="146" spans="1:28" x14ac:dyDescent="0.3">
      <c r="A146" t="s">
        <v>211</v>
      </c>
      <c r="B146" t="s">
        <v>341</v>
      </c>
      <c r="C146">
        <v>1166</v>
      </c>
      <c r="D146" s="6">
        <f t="shared" si="26"/>
        <v>7.0613343669104376</v>
      </c>
      <c r="E146">
        <v>42</v>
      </c>
      <c r="F146" s="6">
        <f t="shared" si="27"/>
        <v>3.7376696182833684</v>
      </c>
      <c r="G146" s="5">
        <v>9166.2055725475693</v>
      </c>
      <c r="H146" s="6">
        <f t="shared" si="28"/>
        <v>9.123278692544778</v>
      </c>
      <c r="I146" s="5">
        <v>140</v>
      </c>
      <c r="J146" s="6">
        <f t="shared" si="29"/>
        <v>4.9416424226093039</v>
      </c>
      <c r="K146" s="5">
        <v>7155769.9667929299</v>
      </c>
      <c r="L146" s="6">
        <f t="shared" si="30"/>
        <v>15.783429577592802</v>
      </c>
      <c r="M146" s="5">
        <v>109</v>
      </c>
      <c r="N146" s="6">
        <f t="shared" si="31"/>
        <v>4.6913478822291435</v>
      </c>
      <c r="O146" s="5">
        <v>84688.414265319894</v>
      </c>
      <c r="P146" s="6">
        <f t="shared" si="32"/>
        <v>11.346734085750738</v>
      </c>
      <c r="Q146">
        <v>145</v>
      </c>
      <c r="R146" s="6">
        <f t="shared" si="33"/>
        <v>4.9767337424205742</v>
      </c>
      <c r="S146">
        <v>94350</v>
      </c>
      <c r="T146" s="6">
        <f t="shared" si="34"/>
        <v>11.454766550796696</v>
      </c>
      <c r="U146">
        <v>145</v>
      </c>
      <c r="V146" s="6">
        <f t="shared" si="35"/>
        <v>4.9767337424205742</v>
      </c>
      <c r="W146" s="5">
        <v>79457</v>
      </c>
      <c r="X146" s="6">
        <f t="shared" si="36"/>
        <v>11.282971273810652</v>
      </c>
      <c r="Y146" s="5">
        <v>151</v>
      </c>
      <c r="Z146" s="6">
        <f t="shared" si="37"/>
        <v>5.0172798368149243</v>
      </c>
      <c r="AA146">
        <v>147</v>
      </c>
      <c r="AB146" s="6">
        <f t="shared" si="38"/>
        <v>4.990432586778736</v>
      </c>
    </row>
    <row r="147" spans="1:28" x14ac:dyDescent="0.3">
      <c r="A147" t="s">
        <v>200</v>
      </c>
      <c r="B147" t="s">
        <v>310</v>
      </c>
      <c r="C147">
        <v>1036</v>
      </c>
      <c r="D147" s="6">
        <f t="shared" si="26"/>
        <v>6.9431224228194282</v>
      </c>
      <c r="E147">
        <v>46</v>
      </c>
      <c r="F147" s="6">
        <f t="shared" si="27"/>
        <v>3.8286413964890951</v>
      </c>
      <c r="G147" s="5">
        <v>5860.0915520655499</v>
      </c>
      <c r="H147" s="6">
        <f t="shared" si="28"/>
        <v>8.6759205056683939</v>
      </c>
      <c r="I147" s="5">
        <v>163</v>
      </c>
      <c r="J147" s="6">
        <f t="shared" si="29"/>
        <v>5.0937502008067623</v>
      </c>
      <c r="K147" s="5">
        <v>9367810.5307894405</v>
      </c>
      <c r="L147" s="6">
        <f t="shared" si="30"/>
        <v>16.052789958904587</v>
      </c>
      <c r="M147" s="5">
        <v>87</v>
      </c>
      <c r="N147" s="6">
        <f t="shared" si="31"/>
        <v>4.4659081186545837</v>
      </c>
      <c r="O147" s="5">
        <v>111427.637835827</v>
      </c>
      <c r="P147" s="6">
        <f t="shared" si="32"/>
        <v>11.621130671178937</v>
      </c>
      <c r="Q147">
        <v>127</v>
      </c>
      <c r="R147" s="6">
        <f t="shared" si="33"/>
        <v>4.8441870864585912</v>
      </c>
      <c r="S147">
        <v>93344</v>
      </c>
      <c r="T147" s="6">
        <f t="shared" si="34"/>
        <v>11.444046872667448</v>
      </c>
      <c r="U147">
        <v>146</v>
      </c>
      <c r="V147" s="6">
        <f t="shared" si="35"/>
        <v>4.9836066217083363</v>
      </c>
      <c r="W147" s="5">
        <v>122111</v>
      </c>
      <c r="X147" s="6">
        <f t="shared" si="36"/>
        <v>11.712685746131017</v>
      </c>
      <c r="Y147" s="5">
        <v>124</v>
      </c>
      <c r="Z147" s="6">
        <f t="shared" si="37"/>
        <v>4.8202815656050371</v>
      </c>
      <c r="AA147">
        <v>109</v>
      </c>
      <c r="AB147" s="6">
        <f t="shared" si="38"/>
        <v>4.6913478822291435</v>
      </c>
    </row>
    <row r="148" spans="1:28" x14ac:dyDescent="0.3">
      <c r="A148" t="s">
        <v>44</v>
      </c>
      <c r="B148" t="s">
        <v>321</v>
      </c>
      <c r="C148">
        <v>446</v>
      </c>
      <c r="D148" s="6">
        <f t="shared" si="26"/>
        <v>6.1003189520200642</v>
      </c>
      <c r="E148">
        <v>90</v>
      </c>
      <c r="F148" s="6">
        <f t="shared" si="27"/>
        <v>4.499809670330265</v>
      </c>
      <c r="G148" s="5">
        <v>11406.5354853384</v>
      </c>
      <c r="H148" s="6">
        <f t="shared" si="28"/>
        <v>9.3419417583032711</v>
      </c>
      <c r="I148" s="5">
        <v>125</v>
      </c>
      <c r="J148" s="6">
        <f t="shared" si="29"/>
        <v>4.8283137373023015</v>
      </c>
      <c r="K148" s="5">
        <v>4952426.5223559598</v>
      </c>
      <c r="L148" s="6">
        <f t="shared" si="30"/>
        <v>15.415388220969458</v>
      </c>
      <c r="M148" s="5">
        <v>143</v>
      </c>
      <c r="N148" s="6">
        <f t="shared" si="31"/>
        <v>4.962844630259907</v>
      </c>
      <c r="O148" s="5">
        <v>76442.243293481995</v>
      </c>
      <c r="P148" s="6">
        <f t="shared" si="32"/>
        <v>11.244290745038739</v>
      </c>
      <c r="Q148">
        <v>153</v>
      </c>
      <c r="R148" s="6">
        <f t="shared" si="33"/>
        <v>5.0304379213924353</v>
      </c>
      <c r="S148">
        <v>90462</v>
      </c>
      <c r="T148" s="6">
        <f t="shared" si="34"/>
        <v>11.412685152006974</v>
      </c>
      <c r="U148">
        <v>147</v>
      </c>
      <c r="V148" s="6">
        <f t="shared" si="35"/>
        <v>4.990432586778736</v>
      </c>
      <c r="W148" s="5">
        <v>90424</v>
      </c>
      <c r="X148" s="6">
        <f t="shared" si="36"/>
        <v>11.412264997870567</v>
      </c>
      <c r="Y148" s="5">
        <v>140</v>
      </c>
      <c r="Z148" s="6">
        <f t="shared" si="37"/>
        <v>4.9416424226093039</v>
      </c>
      <c r="AA148">
        <v>121</v>
      </c>
      <c r="AB148" s="6">
        <f t="shared" si="38"/>
        <v>4.7957905455967413</v>
      </c>
    </row>
    <row r="149" spans="1:28" x14ac:dyDescent="0.3">
      <c r="A149" t="s">
        <v>188</v>
      </c>
      <c r="B149" t="s">
        <v>363</v>
      </c>
      <c r="C149">
        <v>262</v>
      </c>
      <c r="D149" s="6">
        <f t="shared" si="26"/>
        <v>5.5683445037610966</v>
      </c>
      <c r="E149">
        <v>126</v>
      </c>
      <c r="F149" s="6">
        <f t="shared" si="27"/>
        <v>4.836281906951478</v>
      </c>
      <c r="G149" s="5">
        <v>6210.3501964079296</v>
      </c>
      <c r="H149" s="6">
        <f t="shared" si="28"/>
        <v>8.7339725656737563</v>
      </c>
      <c r="I149" s="5">
        <v>158</v>
      </c>
      <c r="J149" s="6">
        <f t="shared" si="29"/>
        <v>5.0625950330269669</v>
      </c>
      <c r="K149" s="5">
        <v>6642494.3665372003</v>
      </c>
      <c r="L149" s="6">
        <f t="shared" si="30"/>
        <v>15.708998108521985</v>
      </c>
      <c r="M149" s="5">
        <v>114</v>
      </c>
      <c r="N149" s="6">
        <f t="shared" si="31"/>
        <v>4.7361984483944957</v>
      </c>
      <c r="O149" s="5">
        <v>90812.397143009803</v>
      </c>
      <c r="P149" s="6">
        <f t="shared" si="32"/>
        <v>11.416551087681686</v>
      </c>
      <c r="Q149">
        <v>140</v>
      </c>
      <c r="R149" s="6">
        <f t="shared" si="33"/>
        <v>4.9416424226093039</v>
      </c>
      <c r="S149">
        <v>90174</v>
      </c>
      <c r="T149" s="6">
        <f t="shared" si="34"/>
        <v>11.409496416162149</v>
      </c>
      <c r="U149">
        <v>148</v>
      </c>
      <c r="V149" s="6">
        <f t="shared" si="35"/>
        <v>4.9972122737641147</v>
      </c>
      <c r="W149" s="5">
        <v>86141</v>
      </c>
      <c r="X149" s="6">
        <f t="shared" si="36"/>
        <v>11.363740767549308</v>
      </c>
      <c r="Y149" s="5">
        <v>147</v>
      </c>
      <c r="Z149" s="6">
        <f t="shared" si="37"/>
        <v>4.990432586778736</v>
      </c>
      <c r="AA149">
        <v>173</v>
      </c>
      <c r="AB149" s="6">
        <f t="shared" si="38"/>
        <v>5.1532915944977793</v>
      </c>
    </row>
    <row r="150" spans="1:28" x14ac:dyDescent="0.3">
      <c r="A150" t="s">
        <v>7</v>
      </c>
      <c r="B150" t="s">
        <v>386</v>
      </c>
      <c r="C150">
        <v>506</v>
      </c>
      <c r="D150" s="6">
        <f t="shared" si="26"/>
        <v>6.2265366692874657</v>
      </c>
      <c r="E150">
        <v>83</v>
      </c>
      <c r="F150" s="6">
        <f t="shared" si="27"/>
        <v>4.4188406077965983</v>
      </c>
      <c r="G150" s="5">
        <v>12566.7500970374</v>
      </c>
      <c r="H150" s="6">
        <f t="shared" si="28"/>
        <v>9.4388097237674984</v>
      </c>
      <c r="I150" s="5">
        <v>115</v>
      </c>
      <c r="J150" s="6">
        <f t="shared" si="29"/>
        <v>4.7449321283632502</v>
      </c>
      <c r="K150" s="5">
        <v>8184792.1745866397</v>
      </c>
      <c r="L150" s="6">
        <f t="shared" si="30"/>
        <v>15.917788377455441</v>
      </c>
      <c r="M150" s="5">
        <v>97</v>
      </c>
      <c r="N150" s="6">
        <f t="shared" si="31"/>
        <v>4.5747109785033828</v>
      </c>
      <c r="O150" s="5">
        <v>72948.867691595704</v>
      </c>
      <c r="P150" s="6">
        <f t="shared" si="32"/>
        <v>11.197514032125133</v>
      </c>
      <c r="Q150">
        <v>159</v>
      </c>
      <c r="R150" s="6">
        <f t="shared" si="33"/>
        <v>5.0689042022202315</v>
      </c>
      <c r="S150">
        <v>86807</v>
      </c>
      <c r="T150" s="6">
        <f t="shared" si="34"/>
        <v>11.371442542558086</v>
      </c>
      <c r="U150">
        <v>149</v>
      </c>
      <c r="V150" s="6">
        <f t="shared" si="35"/>
        <v>5.0039463059454592</v>
      </c>
      <c r="W150" s="5">
        <v>68676</v>
      </c>
      <c r="X150" s="6">
        <f t="shared" si="36"/>
        <v>11.137155072197103</v>
      </c>
      <c r="Y150" s="5">
        <v>161</v>
      </c>
      <c r="Z150" s="6">
        <f t="shared" si="37"/>
        <v>5.0814043649844631</v>
      </c>
      <c r="AA150">
        <v>198</v>
      </c>
      <c r="AB150" s="6">
        <f t="shared" si="38"/>
        <v>5.2882670306945352</v>
      </c>
    </row>
    <row r="151" spans="1:28" x14ac:dyDescent="0.3">
      <c r="A151" t="s">
        <v>159</v>
      </c>
      <c r="B151" t="s">
        <v>336</v>
      </c>
      <c r="C151">
        <v>440</v>
      </c>
      <c r="D151" s="6">
        <f t="shared" si="26"/>
        <v>6.0867747269123065</v>
      </c>
      <c r="E151">
        <v>94</v>
      </c>
      <c r="F151" s="6">
        <f t="shared" si="27"/>
        <v>4.5432947822700038</v>
      </c>
      <c r="G151" s="5">
        <v>4350.7500983780501</v>
      </c>
      <c r="H151" s="6">
        <f t="shared" si="28"/>
        <v>8.3781035456260291</v>
      </c>
      <c r="I151" s="5">
        <v>183</v>
      </c>
      <c r="J151" s="6">
        <f t="shared" si="29"/>
        <v>5.2094861528414214</v>
      </c>
      <c r="K151" s="5">
        <v>8569580.6993003394</v>
      </c>
      <c r="L151" s="6">
        <f t="shared" si="30"/>
        <v>15.96372936280763</v>
      </c>
      <c r="M151" s="5">
        <v>93</v>
      </c>
      <c r="N151" s="6">
        <f t="shared" si="31"/>
        <v>4.5325994931532563</v>
      </c>
      <c r="O151" s="5">
        <v>74901.560777698905</v>
      </c>
      <c r="P151" s="6">
        <f t="shared" si="32"/>
        <v>11.223930007441723</v>
      </c>
      <c r="Q151">
        <v>158</v>
      </c>
      <c r="R151" s="6">
        <f t="shared" si="33"/>
        <v>5.0625950330269669</v>
      </c>
      <c r="S151">
        <v>84495</v>
      </c>
      <c r="T151" s="6">
        <f t="shared" si="34"/>
        <v>11.344447639996924</v>
      </c>
      <c r="U151">
        <v>150</v>
      </c>
      <c r="V151" s="6">
        <f t="shared" si="35"/>
        <v>5.0106352940962555</v>
      </c>
      <c r="W151" s="5">
        <v>73868</v>
      </c>
      <c r="X151" s="6">
        <f t="shared" si="36"/>
        <v>11.210034995565763</v>
      </c>
      <c r="Y151" s="5">
        <v>156</v>
      </c>
      <c r="Z151" s="6">
        <f t="shared" si="37"/>
        <v>5.0498560072495371</v>
      </c>
      <c r="AA151">
        <v>142</v>
      </c>
      <c r="AB151" s="6">
        <f t="shared" si="38"/>
        <v>4.9558270576012609</v>
      </c>
    </row>
    <row r="152" spans="1:28" x14ac:dyDescent="0.3">
      <c r="A152" t="s">
        <v>101</v>
      </c>
      <c r="B152" t="s">
        <v>394</v>
      </c>
      <c r="C152">
        <v>400</v>
      </c>
      <c r="D152" s="6">
        <f t="shared" si="26"/>
        <v>5.9914645471079817</v>
      </c>
      <c r="E152">
        <v>100</v>
      </c>
      <c r="F152" s="6">
        <f t="shared" si="27"/>
        <v>4.6051701859880918</v>
      </c>
      <c r="G152" s="5">
        <v>11874.536297700801</v>
      </c>
      <c r="H152" s="6">
        <f t="shared" si="28"/>
        <v>9.3821515795257557</v>
      </c>
      <c r="I152" s="5">
        <v>122</v>
      </c>
      <c r="J152" s="6">
        <f t="shared" si="29"/>
        <v>4.8040210447332568</v>
      </c>
      <c r="K152" s="5">
        <v>3703286.9812627798</v>
      </c>
      <c r="L152" s="6">
        <f t="shared" si="30"/>
        <v>15.124731356558692</v>
      </c>
      <c r="M152" s="5">
        <v>164</v>
      </c>
      <c r="N152" s="6">
        <f t="shared" si="31"/>
        <v>5.0998664278241987</v>
      </c>
      <c r="O152" s="5">
        <v>81390.859942676499</v>
      </c>
      <c r="P152" s="6">
        <f t="shared" si="32"/>
        <v>11.307018259969613</v>
      </c>
      <c r="Q152">
        <v>149</v>
      </c>
      <c r="R152" s="6">
        <f t="shared" si="33"/>
        <v>5.0039463059454592</v>
      </c>
      <c r="S152">
        <v>81530</v>
      </c>
      <c r="T152" s="6">
        <f t="shared" si="34"/>
        <v>11.308726329656956</v>
      </c>
      <c r="U152">
        <v>151</v>
      </c>
      <c r="V152" s="6">
        <f t="shared" si="35"/>
        <v>5.0172798368149243</v>
      </c>
      <c r="W152" s="5">
        <v>85951</v>
      </c>
      <c r="X152" s="6">
        <f t="shared" si="36"/>
        <v>11.361532645414634</v>
      </c>
      <c r="Y152" s="5">
        <v>148</v>
      </c>
      <c r="Z152" s="6">
        <f t="shared" si="37"/>
        <v>4.9972122737641147</v>
      </c>
      <c r="AA152">
        <v>206</v>
      </c>
      <c r="AB152" s="6">
        <f t="shared" si="38"/>
        <v>5.3278761687895813</v>
      </c>
    </row>
    <row r="153" spans="1:28" x14ac:dyDescent="0.3">
      <c r="A153" t="s">
        <v>167</v>
      </c>
      <c r="B153" t="s">
        <v>282</v>
      </c>
      <c r="C153">
        <v>364</v>
      </c>
      <c r="D153" s="6">
        <f t="shared" si="26"/>
        <v>5.8971538676367405</v>
      </c>
      <c r="E153">
        <v>104</v>
      </c>
      <c r="F153" s="6">
        <f t="shared" si="27"/>
        <v>4.6443908991413725</v>
      </c>
      <c r="G153" s="5">
        <v>5573.6206127732903</v>
      </c>
      <c r="H153" s="6">
        <f t="shared" si="28"/>
        <v>8.6258001419962262</v>
      </c>
      <c r="I153" s="5">
        <v>171</v>
      </c>
      <c r="J153" s="6">
        <f t="shared" si="29"/>
        <v>5.1416635565026603</v>
      </c>
      <c r="K153" s="5">
        <v>5407517.70486183</v>
      </c>
      <c r="L153" s="6">
        <f t="shared" si="30"/>
        <v>15.503300710934704</v>
      </c>
      <c r="M153" s="5">
        <v>136</v>
      </c>
      <c r="N153" s="6">
        <f t="shared" si="31"/>
        <v>4.9126548857360524</v>
      </c>
      <c r="O153" s="5">
        <v>66953.565095608501</v>
      </c>
      <c r="P153" s="6">
        <f t="shared" si="32"/>
        <v>11.111754599822694</v>
      </c>
      <c r="Q153">
        <v>163</v>
      </c>
      <c r="R153" s="6">
        <f t="shared" si="33"/>
        <v>5.0937502008067623</v>
      </c>
      <c r="S153">
        <v>80415</v>
      </c>
      <c r="T153" s="6">
        <f t="shared" si="34"/>
        <v>11.294956004929748</v>
      </c>
      <c r="U153">
        <v>152</v>
      </c>
      <c r="V153" s="6">
        <f t="shared" si="35"/>
        <v>5.0238805208462765</v>
      </c>
      <c r="W153" s="5">
        <v>66476</v>
      </c>
      <c r="X153" s="6">
        <f t="shared" si="36"/>
        <v>11.104596259247414</v>
      </c>
      <c r="Y153" s="5">
        <v>166</v>
      </c>
      <c r="Z153" s="6">
        <f t="shared" si="37"/>
        <v>5.1119877883565437</v>
      </c>
      <c r="AA153">
        <v>78</v>
      </c>
      <c r="AB153" s="6">
        <f t="shared" si="38"/>
        <v>4.3567088266895917</v>
      </c>
    </row>
    <row r="154" spans="1:28" x14ac:dyDescent="0.3">
      <c r="A154" t="s">
        <v>17</v>
      </c>
      <c r="B154" t="s">
        <v>347</v>
      </c>
      <c r="C154">
        <v>378</v>
      </c>
      <c r="D154" s="6">
        <f t="shared" si="26"/>
        <v>5.934894195619588</v>
      </c>
      <c r="E154">
        <v>102</v>
      </c>
      <c r="F154" s="6">
        <f t="shared" si="27"/>
        <v>4.6249728132842707</v>
      </c>
      <c r="G154" s="5">
        <v>9764.2794236669597</v>
      </c>
      <c r="H154" s="6">
        <f t="shared" si="28"/>
        <v>9.1864860488488596</v>
      </c>
      <c r="I154" s="5">
        <v>135</v>
      </c>
      <c r="J154" s="6">
        <f t="shared" si="29"/>
        <v>4.9052747784384296</v>
      </c>
      <c r="K154" s="5">
        <v>7714805.4962970996</v>
      </c>
      <c r="L154" s="6">
        <f t="shared" si="30"/>
        <v>15.858651832352987</v>
      </c>
      <c r="M154" s="5">
        <v>102</v>
      </c>
      <c r="N154" s="6">
        <f t="shared" si="31"/>
        <v>4.6249728132842707</v>
      </c>
      <c r="O154" s="5">
        <v>75138.846965591394</v>
      </c>
      <c r="P154" s="6">
        <f t="shared" si="32"/>
        <v>11.227092973862383</v>
      </c>
      <c r="Q154">
        <v>155</v>
      </c>
      <c r="R154" s="6">
        <f t="shared" si="33"/>
        <v>5.0434251169192468</v>
      </c>
      <c r="S154">
        <v>76615</v>
      </c>
      <c r="T154" s="6">
        <f t="shared" si="34"/>
        <v>11.246548159012276</v>
      </c>
      <c r="U154">
        <v>153</v>
      </c>
      <c r="V154" s="6">
        <f t="shared" si="35"/>
        <v>5.0304379213924353</v>
      </c>
      <c r="W154" s="5">
        <v>76116</v>
      </c>
      <c r="X154" s="6">
        <f t="shared" si="36"/>
        <v>11.240013771421898</v>
      </c>
      <c r="Y154" s="5">
        <v>154</v>
      </c>
      <c r="Z154" s="6">
        <f t="shared" si="37"/>
        <v>5.0369526024136295</v>
      </c>
      <c r="AA154">
        <v>155</v>
      </c>
      <c r="AB154" s="6">
        <f t="shared" si="38"/>
        <v>5.0434251169192468</v>
      </c>
    </row>
    <row r="155" spans="1:28" x14ac:dyDescent="0.3">
      <c r="A155" t="s">
        <v>214</v>
      </c>
      <c r="B155" t="s">
        <v>337</v>
      </c>
      <c r="C155">
        <v>224</v>
      </c>
      <c r="D155" s="6">
        <f t="shared" si="26"/>
        <v>5.4116460518550396</v>
      </c>
      <c r="E155">
        <v>139</v>
      </c>
      <c r="F155" s="6">
        <f t="shared" si="27"/>
        <v>4.9344739331306915</v>
      </c>
      <c r="G155" s="5">
        <v>3589.9972232236601</v>
      </c>
      <c r="H155" s="6">
        <f t="shared" si="28"/>
        <v>8.1859067080067209</v>
      </c>
      <c r="I155" s="5">
        <v>188</v>
      </c>
      <c r="J155" s="6">
        <f t="shared" si="29"/>
        <v>5.2364419628299492</v>
      </c>
      <c r="K155" s="5">
        <v>5098135.9881267697</v>
      </c>
      <c r="L155" s="6">
        <f t="shared" si="30"/>
        <v>15.44438553836172</v>
      </c>
      <c r="M155" s="5">
        <v>141</v>
      </c>
      <c r="N155" s="6">
        <f t="shared" si="31"/>
        <v>4.9487598903781684</v>
      </c>
      <c r="O155" s="5">
        <v>55633.980017383998</v>
      </c>
      <c r="P155" s="6">
        <f t="shared" si="32"/>
        <v>10.926549444953515</v>
      </c>
      <c r="Q155">
        <v>175</v>
      </c>
      <c r="R155" s="6">
        <f t="shared" si="33"/>
        <v>5.1647859739235145</v>
      </c>
      <c r="S155">
        <v>71786</v>
      </c>
      <c r="T155" s="6">
        <f t="shared" si="34"/>
        <v>11.181444749951636</v>
      </c>
      <c r="U155">
        <v>154</v>
      </c>
      <c r="V155" s="6">
        <f t="shared" si="35"/>
        <v>5.0369526024136295</v>
      </c>
      <c r="W155" s="5">
        <v>49278</v>
      </c>
      <c r="X155" s="6">
        <f t="shared" si="36"/>
        <v>10.805233012968248</v>
      </c>
      <c r="Y155" s="5">
        <v>183</v>
      </c>
      <c r="Z155" s="6">
        <f t="shared" si="37"/>
        <v>5.2094861528414214</v>
      </c>
      <c r="AA155">
        <v>143</v>
      </c>
      <c r="AB155" s="6">
        <f t="shared" si="38"/>
        <v>4.962844630259907</v>
      </c>
    </row>
    <row r="156" spans="1:28" x14ac:dyDescent="0.3">
      <c r="A156" t="s">
        <v>206</v>
      </c>
      <c r="B156" t="s">
        <v>356</v>
      </c>
      <c r="C156">
        <v>693</v>
      </c>
      <c r="D156" s="6">
        <f t="shared" si="26"/>
        <v>6.5410299991899032</v>
      </c>
      <c r="E156">
        <v>65</v>
      </c>
      <c r="F156" s="6">
        <f t="shared" si="27"/>
        <v>4.1743872698956368</v>
      </c>
      <c r="G156" s="5">
        <v>3485.8171989413599</v>
      </c>
      <c r="H156" s="6">
        <f t="shared" si="28"/>
        <v>8.1564577860766025</v>
      </c>
      <c r="I156" s="5">
        <v>189</v>
      </c>
      <c r="J156" s="6">
        <f t="shared" si="29"/>
        <v>5.2417470150596426</v>
      </c>
      <c r="K156" s="5">
        <v>4822492.1361011798</v>
      </c>
      <c r="L156" s="6">
        <f t="shared" si="30"/>
        <v>15.388801393092196</v>
      </c>
      <c r="M156" s="5">
        <v>145</v>
      </c>
      <c r="N156" s="6">
        <f t="shared" si="31"/>
        <v>4.9767337424205742</v>
      </c>
      <c r="O156" s="5">
        <v>61564.988943087003</v>
      </c>
      <c r="P156" s="6">
        <f t="shared" si="32"/>
        <v>11.02784862662957</v>
      </c>
      <c r="Q156">
        <v>171</v>
      </c>
      <c r="R156" s="6">
        <f t="shared" si="33"/>
        <v>5.1416635565026603</v>
      </c>
      <c r="S156">
        <v>71371</v>
      </c>
      <c r="T156" s="6">
        <f t="shared" si="34"/>
        <v>11.175646903356375</v>
      </c>
      <c r="U156">
        <v>155</v>
      </c>
      <c r="V156" s="6">
        <f t="shared" si="35"/>
        <v>5.0434251169192468</v>
      </c>
      <c r="W156" s="5">
        <v>63381</v>
      </c>
      <c r="X156" s="6">
        <f t="shared" si="36"/>
        <v>11.056919410968344</v>
      </c>
      <c r="Y156" s="5">
        <v>168</v>
      </c>
      <c r="Z156" s="6">
        <f t="shared" si="37"/>
        <v>5.1239639794032588</v>
      </c>
      <c r="AA156">
        <v>166</v>
      </c>
      <c r="AB156" s="6">
        <f t="shared" si="38"/>
        <v>5.1119877883565437</v>
      </c>
    </row>
    <row r="157" spans="1:28" x14ac:dyDescent="0.3">
      <c r="A157" t="s">
        <v>183</v>
      </c>
      <c r="B157" t="s">
        <v>390</v>
      </c>
      <c r="C157">
        <v>264</v>
      </c>
      <c r="D157" s="6">
        <f t="shared" si="26"/>
        <v>5.575949103146316</v>
      </c>
      <c r="E157">
        <v>125</v>
      </c>
      <c r="F157" s="6">
        <f t="shared" si="27"/>
        <v>4.8283137373023015</v>
      </c>
      <c r="G157" s="5">
        <v>4847.8487485331698</v>
      </c>
      <c r="H157" s="6">
        <f t="shared" si="28"/>
        <v>8.4862903285275522</v>
      </c>
      <c r="I157" s="5">
        <v>175</v>
      </c>
      <c r="J157" s="6">
        <f t="shared" si="29"/>
        <v>5.1647859739235145</v>
      </c>
      <c r="K157" s="5">
        <v>3508848.6885722098</v>
      </c>
      <c r="L157" s="6">
        <f t="shared" si="30"/>
        <v>15.070798532681559</v>
      </c>
      <c r="M157" s="5">
        <v>174</v>
      </c>
      <c r="N157" s="6">
        <f t="shared" si="31"/>
        <v>5.1590552992145291</v>
      </c>
      <c r="O157" s="5">
        <v>74998.525968867994</v>
      </c>
      <c r="P157" s="6">
        <f t="shared" si="32"/>
        <v>11.225223738576883</v>
      </c>
      <c r="Q157">
        <v>157</v>
      </c>
      <c r="R157" s="6">
        <f t="shared" si="33"/>
        <v>5.0562458053483077</v>
      </c>
      <c r="S157">
        <v>70382</v>
      </c>
      <c r="T157" s="6">
        <f t="shared" si="34"/>
        <v>11.161692827635783</v>
      </c>
      <c r="U157">
        <v>156</v>
      </c>
      <c r="V157" s="6">
        <f t="shared" si="35"/>
        <v>5.0498560072495371</v>
      </c>
      <c r="W157" s="5">
        <v>68848</v>
      </c>
      <c r="X157" s="6">
        <f t="shared" si="36"/>
        <v>11.139656455078381</v>
      </c>
      <c r="Y157" s="5">
        <v>160</v>
      </c>
      <c r="Z157" s="6">
        <f t="shared" si="37"/>
        <v>5.0751738152338266</v>
      </c>
      <c r="AA157">
        <v>202</v>
      </c>
      <c r="AB157" s="6">
        <f t="shared" si="38"/>
        <v>5.3082676974012051</v>
      </c>
    </row>
    <row r="158" spans="1:28" x14ac:dyDescent="0.3">
      <c r="A158" t="s">
        <v>193</v>
      </c>
      <c r="B158" t="s">
        <v>331</v>
      </c>
      <c r="C158">
        <v>615</v>
      </c>
      <c r="D158" s="6">
        <f t="shared" si="26"/>
        <v>6.4216222678065176</v>
      </c>
      <c r="E158">
        <v>74</v>
      </c>
      <c r="F158" s="6">
        <f t="shared" si="27"/>
        <v>4.3040650932041702</v>
      </c>
      <c r="G158" s="5">
        <v>2664.6846870371401</v>
      </c>
      <c r="H158" s="6">
        <f t="shared" si="28"/>
        <v>7.8878410132912524</v>
      </c>
      <c r="I158" s="5">
        <v>194</v>
      </c>
      <c r="J158" s="6">
        <f t="shared" si="29"/>
        <v>5.2678581590633282</v>
      </c>
      <c r="K158" s="5">
        <v>6238494.7724205004</v>
      </c>
      <c r="L158" s="6">
        <f t="shared" si="30"/>
        <v>15.646249488878306</v>
      </c>
      <c r="M158" s="5">
        <v>117</v>
      </c>
      <c r="N158" s="6">
        <f t="shared" si="31"/>
        <v>4.7621739347977563</v>
      </c>
      <c r="O158" s="5">
        <v>76290.496243252404</v>
      </c>
      <c r="P158" s="6">
        <f t="shared" si="32"/>
        <v>11.242303651759048</v>
      </c>
      <c r="Q158">
        <v>154</v>
      </c>
      <c r="R158" s="6">
        <f t="shared" si="33"/>
        <v>5.0369526024136295</v>
      </c>
      <c r="S158">
        <v>69322</v>
      </c>
      <c r="T158" s="6">
        <f t="shared" si="34"/>
        <v>11.14651759511559</v>
      </c>
      <c r="U158">
        <v>157</v>
      </c>
      <c r="V158" s="6">
        <f t="shared" si="35"/>
        <v>5.0562458053483077</v>
      </c>
      <c r="W158" s="5">
        <v>75722</v>
      </c>
      <c r="X158" s="6">
        <f t="shared" si="36"/>
        <v>11.234824018075338</v>
      </c>
      <c r="Y158" s="5">
        <v>155</v>
      </c>
      <c r="Z158" s="6">
        <f t="shared" si="37"/>
        <v>5.0434251169192468</v>
      </c>
      <c r="AA158">
        <v>135</v>
      </c>
      <c r="AB158" s="6">
        <f t="shared" si="38"/>
        <v>4.9052747784384296</v>
      </c>
    </row>
    <row r="159" spans="1:28" x14ac:dyDescent="0.3">
      <c r="A159" t="s">
        <v>191</v>
      </c>
      <c r="B159" t="s">
        <v>317</v>
      </c>
      <c r="C159">
        <v>700</v>
      </c>
      <c r="D159" s="6">
        <f t="shared" si="26"/>
        <v>6.5510803350434044</v>
      </c>
      <c r="E159">
        <v>61</v>
      </c>
      <c r="F159" s="6">
        <f t="shared" si="27"/>
        <v>4.1108738641733114</v>
      </c>
      <c r="G159" s="5">
        <v>5580.6394961005399</v>
      </c>
      <c r="H159" s="6">
        <f t="shared" si="28"/>
        <v>8.6270586538446405</v>
      </c>
      <c r="I159" s="5">
        <v>169</v>
      </c>
      <c r="J159" s="6">
        <f t="shared" si="29"/>
        <v>5.1298987149230735</v>
      </c>
      <c r="K159" s="5">
        <v>7299737.1810496403</v>
      </c>
      <c r="L159" s="6">
        <f t="shared" si="30"/>
        <v>15.803348902874571</v>
      </c>
      <c r="M159" s="5">
        <v>106</v>
      </c>
      <c r="N159" s="6">
        <f t="shared" si="31"/>
        <v>4.6634390941120669</v>
      </c>
      <c r="O159" s="5">
        <v>77401.331196705505</v>
      </c>
      <c r="P159" s="6">
        <f t="shared" si="32"/>
        <v>11.256759258353762</v>
      </c>
      <c r="Q159">
        <v>152</v>
      </c>
      <c r="R159" s="6">
        <f t="shared" si="33"/>
        <v>5.0238805208462765</v>
      </c>
      <c r="S159">
        <v>68378</v>
      </c>
      <c r="T159" s="6">
        <f t="shared" si="34"/>
        <v>11.13280641444733</v>
      </c>
      <c r="U159">
        <v>158</v>
      </c>
      <c r="V159" s="6">
        <f t="shared" si="35"/>
        <v>5.0625950330269669</v>
      </c>
      <c r="W159" s="5">
        <v>79166</v>
      </c>
      <c r="X159" s="6">
        <f t="shared" si="36"/>
        <v>11.279302192700634</v>
      </c>
      <c r="Y159" s="5">
        <v>152</v>
      </c>
      <c r="Z159" s="6">
        <f t="shared" si="37"/>
        <v>5.0238805208462765</v>
      </c>
      <c r="AA159">
        <v>116</v>
      </c>
      <c r="AB159" s="6">
        <f t="shared" si="38"/>
        <v>4.7535901911063645</v>
      </c>
    </row>
    <row r="160" spans="1:28" x14ac:dyDescent="0.3">
      <c r="A160" t="s">
        <v>15</v>
      </c>
      <c r="B160" t="s">
        <v>395</v>
      </c>
      <c r="C160">
        <v>84</v>
      </c>
      <c r="D160" s="6">
        <f t="shared" si="26"/>
        <v>4.4308167988433134</v>
      </c>
      <c r="E160">
        <v>194</v>
      </c>
      <c r="F160" s="6">
        <f t="shared" si="27"/>
        <v>5.2678581590633282</v>
      </c>
      <c r="G160" s="5">
        <v>11467.630747903</v>
      </c>
      <c r="H160" s="6">
        <f t="shared" si="28"/>
        <v>9.3472836280111249</v>
      </c>
      <c r="I160" s="5">
        <v>124</v>
      </c>
      <c r="J160" s="6">
        <f t="shared" si="29"/>
        <v>4.8202815656050371</v>
      </c>
      <c r="K160" s="5">
        <v>3782130.4715130702</v>
      </c>
      <c r="L160" s="6">
        <f t="shared" si="30"/>
        <v>15.145798025625876</v>
      </c>
      <c r="M160" s="5">
        <v>163</v>
      </c>
      <c r="N160" s="6">
        <f t="shared" si="31"/>
        <v>5.0937502008067623</v>
      </c>
      <c r="O160" s="5">
        <v>63974.701768760999</v>
      </c>
      <c r="P160" s="6">
        <f t="shared" si="32"/>
        <v>11.066242999333044</v>
      </c>
      <c r="Q160">
        <v>168</v>
      </c>
      <c r="R160" s="6">
        <f t="shared" si="33"/>
        <v>5.1239639794032588</v>
      </c>
      <c r="S160">
        <v>67961</v>
      </c>
      <c r="T160" s="6">
        <f t="shared" si="34"/>
        <v>11.126689290215575</v>
      </c>
      <c r="U160">
        <v>159</v>
      </c>
      <c r="V160" s="6">
        <f t="shared" si="35"/>
        <v>5.0689042022202315</v>
      </c>
      <c r="W160" s="5">
        <v>70575</v>
      </c>
      <c r="X160" s="6">
        <f t="shared" si="36"/>
        <v>11.164431253121689</v>
      </c>
      <c r="Y160" s="5">
        <v>159</v>
      </c>
      <c r="Z160" s="6">
        <f t="shared" si="37"/>
        <v>5.0689042022202315</v>
      </c>
      <c r="AA160">
        <v>207</v>
      </c>
      <c r="AB160" s="6">
        <f t="shared" si="38"/>
        <v>5.3327187932653688</v>
      </c>
    </row>
    <row r="161" spans="1:28" x14ac:dyDescent="0.3">
      <c r="A161" t="s">
        <v>146</v>
      </c>
      <c r="B161" t="s">
        <v>322</v>
      </c>
      <c r="C161">
        <v>411</v>
      </c>
      <c r="D161" s="6">
        <f t="shared" si="26"/>
        <v>6.0185932144962342</v>
      </c>
      <c r="E161">
        <v>96</v>
      </c>
      <c r="F161" s="6">
        <f t="shared" si="27"/>
        <v>4.5643481914678361</v>
      </c>
      <c r="G161" s="5">
        <v>5882.1056684021096</v>
      </c>
      <c r="H161" s="6">
        <f t="shared" si="28"/>
        <v>8.6796700836588183</v>
      </c>
      <c r="I161" s="5">
        <v>162</v>
      </c>
      <c r="J161" s="6">
        <f t="shared" si="29"/>
        <v>5.0875963352323836</v>
      </c>
      <c r="K161" s="5">
        <v>5883516.7094997102</v>
      </c>
      <c r="L161" s="6">
        <f t="shared" si="30"/>
        <v>15.587665220943226</v>
      </c>
      <c r="M161" s="5">
        <v>124</v>
      </c>
      <c r="N161" s="6">
        <f t="shared" si="31"/>
        <v>4.8202815656050371</v>
      </c>
      <c r="O161" s="5">
        <v>57151.3498570417</v>
      </c>
      <c r="P161" s="6">
        <f t="shared" si="32"/>
        <v>10.953458288489806</v>
      </c>
      <c r="Q161">
        <v>174</v>
      </c>
      <c r="R161" s="6">
        <f t="shared" si="33"/>
        <v>5.1590552992145291</v>
      </c>
      <c r="S161">
        <v>66785</v>
      </c>
      <c r="T161" s="6">
        <f t="shared" si="34"/>
        <v>11.109233783411206</v>
      </c>
      <c r="U161">
        <v>160</v>
      </c>
      <c r="V161" s="6">
        <f t="shared" si="35"/>
        <v>5.0751738152338266</v>
      </c>
      <c r="W161" s="5">
        <v>55749</v>
      </c>
      <c r="X161" s="6">
        <f t="shared" si="36"/>
        <v>10.92861475194176</v>
      </c>
      <c r="Y161" s="5">
        <v>175</v>
      </c>
      <c r="Z161" s="6">
        <f t="shared" si="37"/>
        <v>5.1647859739235145</v>
      </c>
      <c r="AA161">
        <v>123</v>
      </c>
      <c r="AB161" s="6">
        <f t="shared" si="38"/>
        <v>4.8121843553724171</v>
      </c>
    </row>
    <row r="162" spans="1:28" x14ac:dyDescent="0.3">
      <c r="A162" t="s">
        <v>47</v>
      </c>
      <c r="B162" t="s">
        <v>389</v>
      </c>
      <c r="C162">
        <v>279</v>
      </c>
      <c r="D162" s="6">
        <f t="shared" si="26"/>
        <v>5.6312117818213654</v>
      </c>
      <c r="E162">
        <v>119</v>
      </c>
      <c r="F162" s="6">
        <f t="shared" si="27"/>
        <v>4.7791234931115296</v>
      </c>
      <c r="G162" s="5">
        <v>6787.7949830186199</v>
      </c>
      <c r="H162" s="6">
        <f t="shared" si="28"/>
        <v>8.8228814230427606</v>
      </c>
      <c r="I162" s="5">
        <v>154</v>
      </c>
      <c r="J162" s="6">
        <f t="shared" si="29"/>
        <v>5.0369526024136295</v>
      </c>
      <c r="K162" s="5">
        <v>3684673.0075952299</v>
      </c>
      <c r="L162" s="6">
        <f t="shared" si="30"/>
        <v>15.119692343601873</v>
      </c>
      <c r="M162" s="5">
        <v>166</v>
      </c>
      <c r="N162" s="6">
        <f t="shared" si="31"/>
        <v>5.1119877883565437</v>
      </c>
      <c r="O162" s="5">
        <v>64150.169531496103</v>
      </c>
      <c r="P162" s="6">
        <f t="shared" si="32"/>
        <v>11.068982012776006</v>
      </c>
      <c r="Q162">
        <v>167</v>
      </c>
      <c r="R162" s="6">
        <f t="shared" si="33"/>
        <v>5.1179938124167554</v>
      </c>
      <c r="S162">
        <v>66396</v>
      </c>
      <c r="T162" s="6">
        <f t="shared" si="34"/>
        <v>11.103392092686111</v>
      </c>
      <c r="U162">
        <v>161</v>
      </c>
      <c r="V162" s="6">
        <f t="shared" si="35"/>
        <v>5.0814043649844631</v>
      </c>
      <c r="W162" s="5">
        <v>66557</v>
      </c>
      <c r="X162" s="6">
        <f t="shared" si="36"/>
        <v>11.105814002363926</v>
      </c>
      <c r="Y162" s="5">
        <v>164</v>
      </c>
      <c r="Z162" s="6">
        <f t="shared" si="37"/>
        <v>5.0998664278241987</v>
      </c>
      <c r="AA162">
        <v>201</v>
      </c>
      <c r="AB162" s="6">
        <f t="shared" si="38"/>
        <v>5.3033049080590757</v>
      </c>
    </row>
    <row r="163" spans="1:28" x14ac:dyDescent="0.3">
      <c r="A163" t="s">
        <v>118</v>
      </c>
      <c r="B163" t="s">
        <v>285</v>
      </c>
      <c r="C163">
        <v>699</v>
      </c>
      <c r="D163" s="6">
        <f t="shared" si="26"/>
        <v>6.5496507422338102</v>
      </c>
      <c r="E163">
        <v>63</v>
      </c>
      <c r="F163" s="6">
        <f t="shared" si="27"/>
        <v>4.1431347263915326</v>
      </c>
      <c r="G163" s="5">
        <v>17325.7858166939</v>
      </c>
      <c r="H163" s="6">
        <f t="shared" si="28"/>
        <v>9.7599511804144186</v>
      </c>
      <c r="I163" s="5">
        <v>81</v>
      </c>
      <c r="J163" s="6">
        <f t="shared" si="29"/>
        <v>4.3944491546724391</v>
      </c>
      <c r="K163" s="5">
        <v>26008612.994291499</v>
      </c>
      <c r="L163" s="6">
        <f t="shared" si="30"/>
        <v>17.073938310139503</v>
      </c>
      <c r="M163" s="5">
        <v>31</v>
      </c>
      <c r="N163" s="6">
        <f t="shared" si="31"/>
        <v>3.4339872044851463</v>
      </c>
      <c r="O163" s="5">
        <v>110960.147430037</v>
      </c>
      <c r="P163" s="6">
        <f t="shared" si="32"/>
        <v>11.616926383665165</v>
      </c>
      <c r="Q163">
        <v>128</v>
      </c>
      <c r="R163" s="6">
        <f t="shared" si="33"/>
        <v>4.8520302639196169</v>
      </c>
      <c r="S163">
        <v>64914</v>
      </c>
      <c r="T163" s="6">
        <f t="shared" si="34"/>
        <v>11.080818595915629</v>
      </c>
      <c r="U163">
        <v>162</v>
      </c>
      <c r="V163" s="6">
        <f t="shared" si="35"/>
        <v>5.0875963352323836</v>
      </c>
      <c r="W163" s="5">
        <v>102412</v>
      </c>
      <c r="X163" s="6">
        <f t="shared" si="36"/>
        <v>11.536759172221625</v>
      </c>
      <c r="Y163" s="5">
        <v>135</v>
      </c>
      <c r="Z163" s="6">
        <f t="shared" si="37"/>
        <v>4.9052747784384296</v>
      </c>
      <c r="AA163">
        <v>81</v>
      </c>
      <c r="AB163" s="6">
        <f t="shared" si="38"/>
        <v>4.3944491546724391</v>
      </c>
    </row>
    <row r="164" spans="1:28" x14ac:dyDescent="0.3">
      <c r="A164" t="s">
        <v>120</v>
      </c>
      <c r="B164" t="s">
        <v>350</v>
      </c>
      <c r="C164">
        <v>489</v>
      </c>
      <c r="D164" s="6">
        <f t="shared" si="26"/>
        <v>6.1923624894748723</v>
      </c>
      <c r="E164">
        <v>84</v>
      </c>
      <c r="F164" s="6">
        <f t="shared" si="27"/>
        <v>4.4308167988433134</v>
      </c>
      <c r="G164" s="5">
        <v>9876.5036328716506</v>
      </c>
      <c r="H164" s="6">
        <f t="shared" si="28"/>
        <v>9.197913844797851</v>
      </c>
      <c r="I164" s="5">
        <v>134</v>
      </c>
      <c r="J164" s="6">
        <f t="shared" si="29"/>
        <v>4.8978397999509111</v>
      </c>
      <c r="K164" s="5">
        <v>6089719.3211164903</v>
      </c>
      <c r="L164" s="6">
        <f t="shared" si="30"/>
        <v>15.622112550137354</v>
      </c>
      <c r="M164" s="5">
        <v>120</v>
      </c>
      <c r="N164" s="6">
        <f t="shared" si="31"/>
        <v>4.7874917427820458</v>
      </c>
      <c r="O164" s="5">
        <v>83300.615449219797</v>
      </c>
      <c r="P164" s="6">
        <f t="shared" si="32"/>
        <v>11.330211216473616</v>
      </c>
      <c r="Q164">
        <v>146</v>
      </c>
      <c r="R164" s="6">
        <f t="shared" si="33"/>
        <v>4.9836066217083363</v>
      </c>
      <c r="S164">
        <v>64111</v>
      </c>
      <c r="T164" s="6">
        <f t="shared" si="34"/>
        <v>11.068371235050263</v>
      </c>
      <c r="U164">
        <v>163</v>
      </c>
      <c r="V164" s="6">
        <f t="shared" si="35"/>
        <v>5.0937502008067623</v>
      </c>
      <c r="W164" s="5">
        <v>79496</v>
      </c>
      <c r="X164" s="6">
        <f t="shared" si="36"/>
        <v>11.283461984911199</v>
      </c>
      <c r="Y164" s="5">
        <v>150</v>
      </c>
      <c r="Z164" s="6">
        <f t="shared" si="37"/>
        <v>5.0106352940962555</v>
      </c>
      <c r="AA164">
        <v>158</v>
      </c>
      <c r="AB164" s="6">
        <f t="shared" si="38"/>
        <v>5.0625950330269669</v>
      </c>
    </row>
    <row r="165" spans="1:28" x14ac:dyDescent="0.3">
      <c r="A165" t="s">
        <v>210</v>
      </c>
      <c r="B165" t="s">
        <v>351</v>
      </c>
      <c r="C165">
        <v>781</v>
      </c>
      <c r="D165" s="6">
        <f t="shared" si="26"/>
        <v>6.6605751498396861</v>
      </c>
      <c r="E165">
        <v>57</v>
      </c>
      <c r="F165" s="6">
        <f t="shared" si="27"/>
        <v>4.0430512678345503</v>
      </c>
      <c r="G165" s="5">
        <v>10038.537449200499</v>
      </c>
      <c r="H165" s="6">
        <f t="shared" si="28"/>
        <v>9.2141867102440784</v>
      </c>
      <c r="I165" s="5">
        <v>132</v>
      </c>
      <c r="J165" s="6">
        <f t="shared" si="29"/>
        <v>4.8828019225863706</v>
      </c>
      <c r="K165" s="5">
        <v>5562152.9127018098</v>
      </c>
      <c r="L165" s="6">
        <f t="shared" si="30"/>
        <v>15.531495805793286</v>
      </c>
      <c r="M165" s="5">
        <v>131</v>
      </c>
      <c r="N165" s="6">
        <f t="shared" si="31"/>
        <v>4.8751973232011512</v>
      </c>
      <c r="O165" s="5">
        <v>67150.898037335806</v>
      </c>
      <c r="P165" s="6">
        <f t="shared" si="32"/>
        <v>11.114697575463385</v>
      </c>
      <c r="Q165">
        <v>162</v>
      </c>
      <c r="R165" s="6">
        <f t="shared" si="33"/>
        <v>5.0875963352323836</v>
      </c>
      <c r="S165">
        <v>64064</v>
      </c>
      <c r="T165" s="6">
        <f t="shared" si="34"/>
        <v>11.067637862674893</v>
      </c>
      <c r="U165">
        <v>164</v>
      </c>
      <c r="V165" s="6">
        <f t="shared" si="35"/>
        <v>5.0998664278241987</v>
      </c>
      <c r="W165" s="5">
        <v>66495</v>
      </c>
      <c r="X165" s="6">
        <f t="shared" si="36"/>
        <v>11.104882035847263</v>
      </c>
      <c r="Y165" s="5">
        <v>165</v>
      </c>
      <c r="Z165" s="6">
        <f t="shared" si="37"/>
        <v>5.1059454739005803</v>
      </c>
      <c r="AA165">
        <v>160</v>
      </c>
      <c r="AB165" s="6">
        <f t="shared" si="38"/>
        <v>5.0751738152338266</v>
      </c>
    </row>
    <row r="166" spans="1:28" x14ac:dyDescent="0.3">
      <c r="A166" t="s">
        <v>21</v>
      </c>
      <c r="B166" t="s">
        <v>383</v>
      </c>
      <c r="C166">
        <v>93</v>
      </c>
      <c r="D166" s="6">
        <f t="shared" si="26"/>
        <v>4.5325994931532563</v>
      </c>
      <c r="E166">
        <v>192</v>
      </c>
      <c r="F166" s="6">
        <f t="shared" si="27"/>
        <v>5.2574953720277815</v>
      </c>
      <c r="G166" s="5">
        <v>9759.27460309669</v>
      </c>
      <c r="H166" s="6">
        <f t="shared" si="28"/>
        <v>9.1859733531918053</v>
      </c>
      <c r="I166" s="5">
        <v>136</v>
      </c>
      <c r="J166" s="6">
        <f t="shared" si="29"/>
        <v>4.9126548857360524</v>
      </c>
      <c r="K166" s="5">
        <v>2280197.6893293601</v>
      </c>
      <c r="L166" s="6">
        <f t="shared" si="30"/>
        <v>14.6397727030181</v>
      </c>
      <c r="M166" s="5">
        <v>195</v>
      </c>
      <c r="N166" s="6">
        <f t="shared" si="31"/>
        <v>5.2729995585637468</v>
      </c>
      <c r="O166" s="5">
        <v>67690.845950709103</v>
      </c>
      <c r="P166" s="6">
        <f t="shared" si="32"/>
        <v>11.122706234849721</v>
      </c>
      <c r="Q166">
        <v>161</v>
      </c>
      <c r="R166" s="6">
        <f t="shared" si="33"/>
        <v>5.0814043649844631</v>
      </c>
      <c r="S166">
        <v>63713</v>
      </c>
      <c r="T166" s="6">
        <f t="shared" si="34"/>
        <v>11.062143902371083</v>
      </c>
      <c r="U166">
        <v>165</v>
      </c>
      <c r="V166" s="6">
        <f t="shared" si="35"/>
        <v>5.1059454739005803</v>
      </c>
      <c r="W166" s="5">
        <v>78982</v>
      </c>
      <c r="X166" s="6">
        <f t="shared" si="36"/>
        <v>11.276975257386571</v>
      </c>
      <c r="Y166" s="5">
        <v>153</v>
      </c>
      <c r="Z166" s="6">
        <f t="shared" si="37"/>
        <v>5.0304379213924353</v>
      </c>
      <c r="AA166">
        <v>195</v>
      </c>
      <c r="AB166" s="6">
        <f t="shared" si="38"/>
        <v>5.2729995585637468</v>
      </c>
    </row>
    <row r="167" spans="1:28" x14ac:dyDescent="0.3">
      <c r="A167" t="s">
        <v>40</v>
      </c>
      <c r="B167" t="s">
        <v>377</v>
      </c>
      <c r="C167">
        <v>278</v>
      </c>
      <c r="D167" s="6">
        <f t="shared" si="26"/>
        <v>5.6276211136906369</v>
      </c>
      <c r="E167">
        <v>121</v>
      </c>
      <c r="F167" s="6">
        <f t="shared" si="27"/>
        <v>4.7957905455967413</v>
      </c>
      <c r="G167" s="5">
        <v>11912.2441621782</v>
      </c>
      <c r="H167" s="6">
        <f t="shared" si="28"/>
        <v>9.3853220713144765</v>
      </c>
      <c r="I167" s="5">
        <v>121</v>
      </c>
      <c r="J167" s="6">
        <f t="shared" si="29"/>
        <v>4.7957905455967413</v>
      </c>
      <c r="K167" s="5">
        <v>3063078.63903618</v>
      </c>
      <c r="L167" s="6">
        <f t="shared" si="30"/>
        <v>14.934931059346324</v>
      </c>
      <c r="M167" s="5">
        <v>181</v>
      </c>
      <c r="N167" s="6">
        <f t="shared" si="31"/>
        <v>5.1984970312658261</v>
      </c>
      <c r="O167" s="5">
        <v>63019.279524281003</v>
      </c>
      <c r="P167" s="6">
        <f t="shared" si="32"/>
        <v>11.051195982752754</v>
      </c>
      <c r="Q167">
        <v>170</v>
      </c>
      <c r="R167" s="6">
        <f t="shared" si="33"/>
        <v>5.1357984370502621</v>
      </c>
      <c r="S167">
        <v>63668</v>
      </c>
      <c r="T167" s="6">
        <f t="shared" si="34"/>
        <v>11.061437360549744</v>
      </c>
      <c r="U167">
        <v>166</v>
      </c>
      <c r="V167" s="6">
        <f t="shared" si="35"/>
        <v>5.1119877883565437</v>
      </c>
      <c r="W167" s="5">
        <v>71778</v>
      </c>
      <c r="X167" s="6">
        <f t="shared" si="36"/>
        <v>11.18133330139896</v>
      </c>
      <c r="Y167" s="5">
        <v>158</v>
      </c>
      <c r="Z167" s="6">
        <f t="shared" si="37"/>
        <v>5.0625950330269669</v>
      </c>
      <c r="AA167">
        <v>189</v>
      </c>
      <c r="AB167" s="6">
        <f t="shared" si="38"/>
        <v>5.2417470150596426</v>
      </c>
    </row>
    <row r="168" spans="1:28" x14ac:dyDescent="0.3">
      <c r="A168" t="s">
        <v>182</v>
      </c>
      <c r="B168" t="s">
        <v>380</v>
      </c>
      <c r="C168">
        <v>556</v>
      </c>
      <c r="D168" s="6">
        <f t="shared" si="26"/>
        <v>6.3207682942505823</v>
      </c>
      <c r="E168">
        <v>79</v>
      </c>
      <c r="F168" s="6">
        <f t="shared" si="27"/>
        <v>4.3694478524670215</v>
      </c>
      <c r="G168" s="5">
        <v>4646.8749905080704</v>
      </c>
      <c r="H168" s="6">
        <f t="shared" si="28"/>
        <v>8.4439502276058711</v>
      </c>
      <c r="I168" s="5">
        <v>177</v>
      </c>
      <c r="J168" s="6">
        <f t="shared" si="29"/>
        <v>5.1761497325738288</v>
      </c>
      <c r="K168" s="5">
        <v>9500102.7367671896</v>
      </c>
      <c r="L168" s="6">
        <f t="shared" si="30"/>
        <v>16.066813170908841</v>
      </c>
      <c r="M168" s="5">
        <v>86</v>
      </c>
      <c r="N168" s="6">
        <f t="shared" si="31"/>
        <v>4.4543472962535073</v>
      </c>
      <c r="O168" s="5">
        <v>79072.109034758003</v>
      </c>
      <c r="P168" s="6">
        <f t="shared" si="32"/>
        <v>11.27811548771745</v>
      </c>
      <c r="Q168">
        <v>151</v>
      </c>
      <c r="R168" s="6">
        <f t="shared" si="33"/>
        <v>5.0172798368149243</v>
      </c>
      <c r="S168">
        <v>63588</v>
      </c>
      <c r="T168" s="6">
        <f t="shared" si="34"/>
        <v>11.060180052280762</v>
      </c>
      <c r="U168">
        <v>167</v>
      </c>
      <c r="V168" s="6">
        <f t="shared" si="35"/>
        <v>5.1179938124167554</v>
      </c>
      <c r="W168" s="5">
        <v>66075</v>
      </c>
      <c r="X168" s="6">
        <f t="shared" si="36"/>
        <v>11.09854573947249</v>
      </c>
      <c r="Y168" s="5">
        <v>167</v>
      </c>
      <c r="Z168" s="6">
        <f t="shared" si="37"/>
        <v>5.1179938124167554</v>
      </c>
      <c r="AA168">
        <v>192</v>
      </c>
      <c r="AB168" s="6">
        <f t="shared" si="38"/>
        <v>5.2574953720277815</v>
      </c>
    </row>
    <row r="169" spans="1:28" x14ac:dyDescent="0.3">
      <c r="A169" t="s">
        <v>72</v>
      </c>
      <c r="B169" t="s">
        <v>315</v>
      </c>
      <c r="C169">
        <v>184</v>
      </c>
      <c r="D169" s="6">
        <f t="shared" si="26"/>
        <v>5.2149357576089859</v>
      </c>
      <c r="E169">
        <v>154</v>
      </c>
      <c r="F169" s="6">
        <f t="shared" si="27"/>
        <v>5.0369526024136295</v>
      </c>
      <c r="G169" s="5">
        <v>6023.8732947051303</v>
      </c>
      <c r="H169" s="6">
        <f t="shared" si="28"/>
        <v>8.7034857358430404</v>
      </c>
      <c r="I169" s="5">
        <v>159</v>
      </c>
      <c r="J169" s="6">
        <f t="shared" si="29"/>
        <v>5.0689042022202315</v>
      </c>
      <c r="K169" s="5">
        <v>4088581.23177857</v>
      </c>
      <c r="L169" s="6">
        <f t="shared" si="30"/>
        <v>15.223708580744034</v>
      </c>
      <c r="M169" s="5">
        <v>159</v>
      </c>
      <c r="N169" s="6">
        <f t="shared" si="31"/>
        <v>5.0689042022202315</v>
      </c>
      <c r="O169" s="5">
        <v>75018.205246686295</v>
      </c>
      <c r="P169" s="6">
        <f t="shared" si="32"/>
        <v>11.225486099685163</v>
      </c>
      <c r="Q169">
        <v>156</v>
      </c>
      <c r="R169" s="6">
        <f t="shared" si="33"/>
        <v>5.0498560072495371</v>
      </c>
      <c r="S169">
        <v>62666</v>
      </c>
      <c r="T169" s="6">
        <f t="shared" si="34"/>
        <v>11.045574314789517</v>
      </c>
      <c r="U169">
        <v>168</v>
      </c>
      <c r="V169" s="6">
        <f t="shared" si="35"/>
        <v>5.1239639794032588</v>
      </c>
      <c r="W169" s="5">
        <v>82308</v>
      </c>
      <c r="X169" s="6">
        <f t="shared" si="36"/>
        <v>11.318223587287322</v>
      </c>
      <c r="Y169" s="5">
        <v>149</v>
      </c>
      <c r="Z169" s="6">
        <f t="shared" si="37"/>
        <v>5.0039463059454592</v>
      </c>
      <c r="AA169">
        <v>114</v>
      </c>
      <c r="AB169" s="6">
        <f t="shared" si="38"/>
        <v>4.7361984483944957</v>
      </c>
    </row>
    <row r="170" spans="1:28" x14ac:dyDescent="0.3">
      <c r="A170" t="s">
        <v>71</v>
      </c>
      <c r="B170" t="s">
        <v>269</v>
      </c>
      <c r="C170">
        <v>171</v>
      </c>
      <c r="D170" s="6">
        <f t="shared" si="26"/>
        <v>5.1416635565026603</v>
      </c>
      <c r="E170">
        <v>159</v>
      </c>
      <c r="F170" s="6">
        <f t="shared" si="27"/>
        <v>5.0689042022202315</v>
      </c>
      <c r="G170" s="5">
        <v>6750.81954134841</v>
      </c>
      <c r="H170" s="6">
        <f t="shared" si="28"/>
        <v>8.8174191900296464</v>
      </c>
      <c r="I170" s="5">
        <v>155</v>
      </c>
      <c r="J170" s="6">
        <f t="shared" si="29"/>
        <v>5.0434251169192468</v>
      </c>
      <c r="K170" s="5">
        <v>3142276.0463804798</v>
      </c>
      <c r="L170" s="6">
        <f t="shared" si="30"/>
        <v>14.960457950838729</v>
      </c>
      <c r="M170" s="5">
        <v>180</v>
      </c>
      <c r="N170" s="6">
        <f t="shared" si="31"/>
        <v>5.1929568508902104</v>
      </c>
      <c r="O170" s="5">
        <v>64935.482124073598</v>
      </c>
      <c r="P170" s="6">
        <f t="shared" si="32"/>
        <v>11.081149473234786</v>
      </c>
      <c r="Q170">
        <v>166</v>
      </c>
      <c r="R170" s="6">
        <f t="shared" si="33"/>
        <v>5.1119877883565437</v>
      </c>
      <c r="S170">
        <v>61577</v>
      </c>
      <c r="T170" s="6">
        <f t="shared" si="34"/>
        <v>11.028043703175827</v>
      </c>
      <c r="U170">
        <v>169</v>
      </c>
      <c r="V170" s="6">
        <f t="shared" si="35"/>
        <v>5.1298987149230735</v>
      </c>
      <c r="W170" s="5">
        <v>68122</v>
      </c>
      <c r="X170" s="6">
        <f t="shared" si="36"/>
        <v>11.129055494298653</v>
      </c>
      <c r="Y170" s="5">
        <v>162</v>
      </c>
      <c r="Z170" s="6">
        <f t="shared" si="37"/>
        <v>5.0875963352323836</v>
      </c>
      <c r="AA170">
        <v>65</v>
      </c>
      <c r="AB170" s="6">
        <f t="shared" si="38"/>
        <v>4.1743872698956368</v>
      </c>
    </row>
    <row r="171" spans="1:28" x14ac:dyDescent="0.3">
      <c r="A171" t="s">
        <v>54</v>
      </c>
      <c r="B171" t="s">
        <v>385</v>
      </c>
      <c r="C171">
        <v>239</v>
      </c>
      <c r="D171" s="6">
        <f t="shared" si="26"/>
        <v>5.476463551931511</v>
      </c>
      <c r="E171">
        <v>132</v>
      </c>
      <c r="F171" s="6">
        <f t="shared" si="27"/>
        <v>4.8828019225863706</v>
      </c>
      <c r="G171" s="5">
        <v>7872.1012676975197</v>
      </c>
      <c r="H171" s="6">
        <f t="shared" si="28"/>
        <v>8.9710803029401891</v>
      </c>
      <c r="I171" s="5">
        <v>149</v>
      </c>
      <c r="J171" s="6">
        <f t="shared" si="29"/>
        <v>5.0039463059454592</v>
      </c>
      <c r="K171" s="5">
        <v>3846782.7967780698</v>
      </c>
      <c r="L171" s="6">
        <f t="shared" si="30"/>
        <v>15.162747719724072</v>
      </c>
      <c r="M171" s="5">
        <v>162</v>
      </c>
      <c r="N171" s="6">
        <f t="shared" si="31"/>
        <v>5.0875963352323836</v>
      </c>
      <c r="O171" s="5">
        <v>63756.516091626603</v>
      </c>
      <c r="P171" s="6">
        <f t="shared" si="32"/>
        <v>11.062826670999245</v>
      </c>
      <c r="Q171">
        <v>169</v>
      </c>
      <c r="R171" s="6">
        <f t="shared" si="33"/>
        <v>5.1298987149230735</v>
      </c>
      <c r="S171">
        <v>61088</v>
      </c>
      <c r="T171" s="6">
        <f t="shared" si="34"/>
        <v>11.020070726525475</v>
      </c>
      <c r="U171">
        <v>170</v>
      </c>
      <c r="V171" s="6">
        <f t="shared" si="35"/>
        <v>5.1357984370502621</v>
      </c>
      <c r="W171" s="5">
        <v>61952</v>
      </c>
      <c r="X171" s="6">
        <f t="shared" si="36"/>
        <v>11.034115170636248</v>
      </c>
      <c r="Y171" s="5">
        <v>170</v>
      </c>
      <c r="Z171" s="6">
        <f t="shared" si="37"/>
        <v>5.1357984370502621</v>
      </c>
      <c r="AA171">
        <v>196</v>
      </c>
      <c r="AB171" s="6">
        <f t="shared" si="38"/>
        <v>5.2781146592305168</v>
      </c>
    </row>
    <row r="172" spans="1:28" x14ac:dyDescent="0.3">
      <c r="A172" t="s">
        <v>185</v>
      </c>
      <c r="B172" t="s">
        <v>348</v>
      </c>
      <c r="C172">
        <v>234</v>
      </c>
      <c r="D172" s="6">
        <f t="shared" si="26"/>
        <v>5.4553211153577017</v>
      </c>
      <c r="E172">
        <v>134</v>
      </c>
      <c r="F172" s="6">
        <f t="shared" si="27"/>
        <v>4.8978397999509111</v>
      </c>
      <c r="G172" s="5">
        <v>4211.5412531909697</v>
      </c>
      <c r="H172" s="6">
        <f t="shared" si="28"/>
        <v>8.3455839530751206</v>
      </c>
      <c r="I172" s="5">
        <v>184</v>
      </c>
      <c r="J172" s="6">
        <f t="shared" si="29"/>
        <v>5.2149357576089859</v>
      </c>
      <c r="K172" s="5">
        <v>4115670.9611643702</v>
      </c>
      <c r="L172" s="6">
        <f t="shared" si="30"/>
        <v>15.23031243133252</v>
      </c>
      <c r="M172" s="5">
        <v>158</v>
      </c>
      <c r="N172" s="6">
        <f t="shared" si="31"/>
        <v>5.0625950330269669</v>
      </c>
      <c r="O172" s="5">
        <v>65778.682106605105</v>
      </c>
      <c r="P172" s="6">
        <f t="shared" si="32"/>
        <v>11.094051084677725</v>
      </c>
      <c r="Q172">
        <v>165</v>
      </c>
      <c r="R172" s="6">
        <f t="shared" si="33"/>
        <v>5.1059454739005803</v>
      </c>
      <c r="S172">
        <v>59660</v>
      </c>
      <c r="T172" s="6">
        <f t="shared" si="34"/>
        <v>10.99641705806874</v>
      </c>
      <c r="U172">
        <v>171</v>
      </c>
      <c r="V172" s="6">
        <f t="shared" si="35"/>
        <v>5.1416635565026603</v>
      </c>
      <c r="W172" s="5">
        <v>51676</v>
      </c>
      <c r="X172" s="6">
        <f t="shared" si="36"/>
        <v>10.852748736080192</v>
      </c>
      <c r="Y172" s="5">
        <v>178</v>
      </c>
      <c r="Z172" s="6">
        <f t="shared" si="37"/>
        <v>5.181783550292085</v>
      </c>
      <c r="AA172">
        <v>156</v>
      </c>
      <c r="AB172" s="6">
        <f t="shared" si="38"/>
        <v>5.0498560072495371</v>
      </c>
    </row>
    <row r="173" spans="1:28" x14ac:dyDescent="0.3">
      <c r="A173" t="s">
        <v>42</v>
      </c>
      <c r="B173" t="s">
        <v>352</v>
      </c>
      <c r="C173">
        <v>279</v>
      </c>
      <c r="D173" s="6">
        <f t="shared" si="26"/>
        <v>5.6312117818213654</v>
      </c>
      <c r="E173">
        <v>120</v>
      </c>
      <c r="F173" s="6">
        <f t="shared" si="27"/>
        <v>4.7874917427820458</v>
      </c>
      <c r="G173" s="5">
        <v>6672.9354428455199</v>
      </c>
      <c r="H173" s="6">
        <f t="shared" si="28"/>
        <v>8.8058151384743013</v>
      </c>
      <c r="I173" s="5">
        <v>156</v>
      </c>
      <c r="J173" s="6">
        <f t="shared" si="29"/>
        <v>5.0498560072495371</v>
      </c>
      <c r="K173" s="5">
        <v>4199293.1219684603</v>
      </c>
      <c r="L173" s="6">
        <f t="shared" si="30"/>
        <v>15.250426764795616</v>
      </c>
      <c r="M173" s="5">
        <v>155</v>
      </c>
      <c r="N173" s="6">
        <f t="shared" si="31"/>
        <v>5.0434251169192468</v>
      </c>
      <c r="O173" s="5">
        <v>47119.825977627799</v>
      </c>
      <c r="P173" s="6">
        <f t="shared" si="32"/>
        <v>10.760449125144365</v>
      </c>
      <c r="Q173">
        <v>183</v>
      </c>
      <c r="R173" s="6">
        <f t="shared" si="33"/>
        <v>5.2094861528414214</v>
      </c>
      <c r="S173">
        <v>56786</v>
      </c>
      <c r="T173" s="6">
        <f t="shared" si="34"/>
        <v>10.947045095455094</v>
      </c>
      <c r="U173">
        <v>172</v>
      </c>
      <c r="V173" s="6">
        <f t="shared" si="35"/>
        <v>5.1474944768134527</v>
      </c>
      <c r="W173" s="5">
        <v>49214</v>
      </c>
      <c r="X173" s="6">
        <f t="shared" si="36"/>
        <v>10.803933414848446</v>
      </c>
      <c r="Y173" s="5">
        <v>184</v>
      </c>
      <c r="Z173" s="6">
        <f t="shared" si="37"/>
        <v>5.2149357576089859</v>
      </c>
      <c r="AA173">
        <v>162</v>
      </c>
      <c r="AB173" s="6">
        <f t="shared" si="38"/>
        <v>5.0875963352323836</v>
      </c>
    </row>
    <row r="174" spans="1:28" x14ac:dyDescent="0.3">
      <c r="A174" t="s">
        <v>165</v>
      </c>
      <c r="B174" t="s">
        <v>384</v>
      </c>
      <c r="C174">
        <v>126</v>
      </c>
      <c r="D174" s="6">
        <f t="shared" si="26"/>
        <v>4.836281906951478</v>
      </c>
      <c r="E174">
        <v>175</v>
      </c>
      <c r="F174" s="6">
        <f t="shared" si="27"/>
        <v>5.1647859739235145</v>
      </c>
      <c r="G174" s="5">
        <v>4192.6633928813499</v>
      </c>
      <c r="H174" s="6">
        <f t="shared" si="28"/>
        <v>8.341091465598975</v>
      </c>
      <c r="I174" s="5">
        <v>185</v>
      </c>
      <c r="J174" s="6">
        <f t="shared" si="29"/>
        <v>5.2203558250783244</v>
      </c>
      <c r="K174" s="5">
        <v>3602222.7064794698</v>
      </c>
      <c r="L174" s="6">
        <f t="shared" si="30"/>
        <v>15.097061631368495</v>
      </c>
      <c r="M174" s="5">
        <v>168</v>
      </c>
      <c r="N174" s="6">
        <f t="shared" si="31"/>
        <v>5.1239639794032588</v>
      </c>
      <c r="O174" s="5">
        <v>49098.484223752501</v>
      </c>
      <c r="P174" s="6">
        <f t="shared" si="32"/>
        <v>10.801583442099416</v>
      </c>
      <c r="Q174">
        <v>179</v>
      </c>
      <c r="R174" s="6">
        <f t="shared" si="33"/>
        <v>5.1873858058407549</v>
      </c>
      <c r="S174">
        <v>56769</v>
      </c>
      <c r="T174" s="6">
        <f t="shared" si="34"/>
        <v>10.94674568107216</v>
      </c>
      <c r="U174">
        <v>173</v>
      </c>
      <c r="V174" s="6">
        <f t="shared" si="35"/>
        <v>5.1532915944977793</v>
      </c>
      <c r="W174" s="5">
        <v>51178</v>
      </c>
      <c r="X174" s="6">
        <f t="shared" si="36"/>
        <v>10.843065031185473</v>
      </c>
      <c r="Y174" s="5">
        <v>180</v>
      </c>
      <c r="Z174" s="6">
        <f t="shared" si="37"/>
        <v>5.1929568508902104</v>
      </c>
      <c r="AA174">
        <v>196</v>
      </c>
      <c r="AB174" s="6">
        <f t="shared" si="38"/>
        <v>5.2781146592305168</v>
      </c>
    </row>
    <row r="175" spans="1:28" x14ac:dyDescent="0.3">
      <c r="A175" t="s">
        <v>50</v>
      </c>
      <c r="B175" t="s">
        <v>365</v>
      </c>
      <c r="C175">
        <v>241</v>
      </c>
      <c r="D175" s="6">
        <f t="shared" si="26"/>
        <v>5.4847969334906548</v>
      </c>
      <c r="E175">
        <v>131</v>
      </c>
      <c r="F175" s="6">
        <f t="shared" si="27"/>
        <v>4.8751973232011512</v>
      </c>
      <c r="G175" s="5">
        <v>5918.9513557385699</v>
      </c>
      <c r="H175" s="6">
        <f t="shared" si="28"/>
        <v>8.6859145763326708</v>
      </c>
      <c r="I175" s="5">
        <v>161</v>
      </c>
      <c r="J175" s="6">
        <f t="shared" si="29"/>
        <v>5.0814043649844631</v>
      </c>
      <c r="K175" s="5">
        <v>3472259.56225103</v>
      </c>
      <c r="L175" s="6">
        <f t="shared" si="30"/>
        <v>15.060316110680938</v>
      </c>
      <c r="M175" s="5">
        <v>175</v>
      </c>
      <c r="N175" s="6">
        <f t="shared" si="31"/>
        <v>5.1647859739235145</v>
      </c>
      <c r="O175" s="5">
        <v>51812.964056314901</v>
      </c>
      <c r="P175" s="6">
        <f t="shared" si="32"/>
        <v>10.855395668292353</v>
      </c>
      <c r="Q175">
        <v>177</v>
      </c>
      <c r="R175" s="6">
        <f t="shared" si="33"/>
        <v>5.1761497325738288</v>
      </c>
      <c r="S175">
        <v>55795</v>
      </c>
      <c r="T175" s="6">
        <f t="shared" si="34"/>
        <v>10.929439538619802</v>
      </c>
      <c r="U175">
        <v>174</v>
      </c>
      <c r="V175" s="6">
        <f t="shared" si="35"/>
        <v>5.1590552992145291</v>
      </c>
      <c r="W175" s="5">
        <v>63205</v>
      </c>
      <c r="X175" s="6">
        <f t="shared" si="36"/>
        <v>11.054138690929658</v>
      </c>
      <c r="Y175" s="5">
        <v>169</v>
      </c>
      <c r="Z175" s="6">
        <f t="shared" si="37"/>
        <v>5.1298987149230735</v>
      </c>
      <c r="AA175">
        <v>176</v>
      </c>
      <c r="AB175" s="6">
        <f t="shared" si="38"/>
        <v>5.1704839950381514</v>
      </c>
    </row>
    <row r="176" spans="1:28" x14ac:dyDescent="0.3">
      <c r="A176" t="s">
        <v>192</v>
      </c>
      <c r="B176" t="s">
        <v>349</v>
      </c>
      <c r="C176">
        <v>537</v>
      </c>
      <c r="D176" s="6">
        <f t="shared" si="26"/>
        <v>6.2859980945088649</v>
      </c>
      <c r="E176">
        <v>82</v>
      </c>
      <c r="F176" s="6">
        <f t="shared" si="27"/>
        <v>4.4067192472642533</v>
      </c>
      <c r="G176" s="5">
        <v>2991.8779271241001</v>
      </c>
      <c r="H176" s="6">
        <f t="shared" si="28"/>
        <v>8.0036565385040479</v>
      </c>
      <c r="I176" s="5">
        <v>192</v>
      </c>
      <c r="J176" s="6">
        <f t="shared" si="29"/>
        <v>5.2574953720277815</v>
      </c>
      <c r="K176" s="5">
        <v>5531260.1966234604</v>
      </c>
      <c r="L176" s="6">
        <f t="shared" si="30"/>
        <v>15.525926231194026</v>
      </c>
      <c r="M176" s="5">
        <v>132</v>
      </c>
      <c r="N176" s="6">
        <f t="shared" si="31"/>
        <v>4.8828019225863706</v>
      </c>
      <c r="O176" s="5">
        <v>59249.714448670697</v>
      </c>
      <c r="P176" s="6">
        <f t="shared" si="32"/>
        <v>10.989516239554046</v>
      </c>
      <c r="Q176">
        <v>172</v>
      </c>
      <c r="R176" s="6">
        <f t="shared" si="33"/>
        <v>5.1474944768134527</v>
      </c>
      <c r="S176">
        <v>54427</v>
      </c>
      <c r="T176" s="6">
        <f t="shared" si="34"/>
        <v>10.904615633245662</v>
      </c>
      <c r="U176">
        <v>175</v>
      </c>
      <c r="V176" s="6">
        <f t="shared" si="35"/>
        <v>5.1647859739235145</v>
      </c>
      <c r="W176" s="5">
        <v>52170</v>
      </c>
      <c r="X176" s="6">
        <f t="shared" si="36"/>
        <v>10.862262896016439</v>
      </c>
      <c r="Y176" s="5">
        <v>177</v>
      </c>
      <c r="Z176" s="6">
        <f t="shared" si="37"/>
        <v>5.1761497325738288</v>
      </c>
      <c r="AA176">
        <v>157</v>
      </c>
      <c r="AB176" s="6">
        <f t="shared" si="38"/>
        <v>5.0562458053483077</v>
      </c>
    </row>
    <row r="177" spans="1:28" x14ac:dyDescent="0.3">
      <c r="A177" t="s">
        <v>175</v>
      </c>
      <c r="B177" t="s">
        <v>316</v>
      </c>
      <c r="C177">
        <v>206</v>
      </c>
      <c r="D177" s="6">
        <f t="shared" si="26"/>
        <v>5.3278761687895813</v>
      </c>
      <c r="E177">
        <v>145</v>
      </c>
      <c r="F177" s="6">
        <f t="shared" si="27"/>
        <v>4.9767337424205742</v>
      </c>
      <c r="G177" s="5">
        <v>8155.14231261438</v>
      </c>
      <c r="H177" s="6">
        <f t="shared" si="28"/>
        <v>9.0064039658672108</v>
      </c>
      <c r="I177" s="5">
        <v>148</v>
      </c>
      <c r="J177" s="6">
        <f t="shared" si="29"/>
        <v>4.9972122737641147</v>
      </c>
      <c r="K177" s="5">
        <v>5700950.8190023899</v>
      </c>
      <c r="L177" s="6">
        <f t="shared" si="30"/>
        <v>15.556143529244775</v>
      </c>
      <c r="M177" s="5">
        <v>126</v>
      </c>
      <c r="N177" s="6">
        <f t="shared" si="31"/>
        <v>4.836281906951478</v>
      </c>
      <c r="O177" s="5">
        <v>66390.330631038494</v>
      </c>
      <c r="P177" s="6">
        <f t="shared" si="32"/>
        <v>11.103306701833935</v>
      </c>
      <c r="Q177">
        <v>164</v>
      </c>
      <c r="R177" s="6">
        <f t="shared" si="33"/>
        <v>5.0998664278241987</v>
      </c>
      <c r="S177">
        <v>54416</v>
      </c>
      <c r="T177" s="6">
        <f t="shared" si="34"/>
        <v>10.904413507246977</v>
      </c>
      <c r="U177">
        <v>176</v>
      </c>
      <c r="V177" s="6">
        <f t="shared" si="35"/>
        <v>5.1704839950381514</v>
      </c>
      <c r="W177" s="5">
        <v>59267</v>
      </c>
      <c r="X177" s="6">
        <f t="shared" si="36"/>
        <v>10.989807937674978</v>
      </c>
      <c r="Y177" s="5">
        <v>171</v>
      </c>
      <c r="Z177" s="6">
        <f t="shared" si="37"/>
        <v>5.1416635565026603</v>
      </c>
      <c r="AA177">
        <v>115</v>
      </c>
      <c r="AB177" s="6">
        <f t="shared" si="38"/>
        <v>4.7449321283632502</v>
      </c>
    </row>
    <row r="178" spans="1:28" x14ac:dyDescent="0.3">
      <c r="A178" t="s">
        <v>158</v>
      </c>
      <c r="B178" t="s">
        <v>369</v>
      </c>
      <c r="C178">
        <v>238</v>
      </c>
      <c r="D178" s="6">
        <f t="shared" si="26"/>
        <v>5.472270673671475</v>
      </c>
      <c r="E178">
        <v>133</v>
      </c>
      <c r="F178" s="6">
        <f t="shared" si="27"/>
        <v>4.8903491282217537</v>
      </c>
      <c r="G178" s="5">
        <v>3714.50212899075</v>
      </c>
      <c r="H178" s="6">
        <f t="shared" si="28"/>
        <v>8.2199999317484469</v>
      </c>
      <c r="I178" s="5">
        <v>187</v>
      </c>
      <c r="J178" s="6">
        <f t="shared" si="29"/>
        <v>5.2311086168545868</v>
      </c>
      <c r="K178" s="5">
        <v>2833285.3135007499</v>
      </c>
      <c r="L178" s="6">
        <f t="shared" si="30"/>
        <v>14.856947484472608</v>
      </c>
      <c r="M178" s="5">
        <v>184</v>
      </c>
      <c r="N178" s="6">
        <f t="shared" si="31"/>
        <v>5.2149357576089859</v>
      </c>
      <c r="O178" s="5">
        <v>38474.0848085588</v>
      </c>
      <c r="P178" s="6">
        <f t="shared" si="32"/>
        <v>10.55774017177203</v>
      </c>
      <c r="Q178">
        <v>190</v>
      </c>
      <c r="R178" s="6">
        <f t="shared" si="33"/>
        <v>5.2470240721604862</v>
      </c>
      <c r="S178">
        <v>53056</v>
      </c>
      <c r="T178" s="6">
        <f t="shared" si="34"/>
        <v>10.879103238494967</v>
      </c>
      <c r="U178">
        <v>177</v>
      </c>
      <c r="V178" s="6">
        <f t="shared" si="35"/>
        <v>5.1761497325738288</v>
      </c>
      <c r="W178" s="5">
        <v>39772</v>
      </c>
      <c r="X178" s="6">
        <f t="shared" si="36"/>
        <v>10.590918426099964</v>
      </c>
      <c r="Y178" s="5">
        <v>192</v>
      </c>
      <c r="Z178" s="6">
        <f t="shared" si="37"/>
        <v>5.2574953720277815</v>
      </c>
      <c r="AA178">
        <v>180</v>
      </c>
      <c r="AB178" s="6">
        <f t="shared" si="38"/>
        <v>5.1929568508902104</v>
      </c>
    </row>
    <row r="179" spans="1:28" x14ac:dyDescent="0.3">
      <c r="A179" t="s">
        <v>49</v>
      </c>
      <c r="B179" t="s">
        <v>361</v>
      </c>
      <c r="C179">
        <v>212</v>
      </c>
      <c r="D179" s="6">
        <f t="shared" si="26"/>
        <v>5.3565862746720123</v>
      </c>
      <c r="E179">
        <v>141</v>
      </c>
      <c r="F179" s="6">
        <f t="shared" si="27"/>
        <v>4.9487598903781684</v>
      </c>
      <c r="G179" s="5">
        <v>4352.4470833745399</v>
      </c>
      <c r="H179" s="6">
        <f t="shared" si="28"/>
        <v>8.3784935138141687</v>
      </c>
      <c r="I179" s="5">
        <v>182</v>
      </c>
      <c r="J179" s="6">
        <f t="shared" si="29"/>
        <v>5.2040066870767951</v>
      </c>
      <c r="K179" s="5">
        <v>3257313.4558397899</v>
      </c>
      <c r="L179" s="6">
        <f t="shared" si="30"/>
        <v>14.996413320290657</v>
      </c>
      <c r="M179" s="5">
        <v>178</v>
      </c>
      <c r="N179" s="6">
        <f t="shared" si="31"/>
        <v>5.181783550292085</v>
      </c>
      <c r="O179" s="5">
        <v>48801.620051751197</v>
      </c>
      <c r="P179" s="6">
        <f t="shared" si="32"/>
        <v>10.795518789071991</v>
      </c>
      <c r="Q179">
        <v>181</v>
      </c>
      <c r="R179" s="6">
        <f t="shared" si="33"/>
        <v>5.1984970312658261</v>
      </c>
      <c r="S179">
        <v>52179</v>
      </c>
      <c r="T179" s="6">
        <f t="shared" si="34"/>
        <v>10.862435394076263</v>
      </c>
      <c r="U179">
        <v>178</v>
      </c>
      <c r="V179" s="6">
        <f t="shared" si="35"/>
        <v>5.181783550292085</v>
      </c>
      <c r="W179" s="5">
        <v>58109</v>
      </c>
      <c r="X179" s="6">
        <f t="shared" si="36"/>
        <v>10.970075836179038</v>
      </c>
      <c r="Y179" s="5">
        <v>172</v>
      </c>
      <c r="Z179" s="6">
        <f t="shared" si="37"/>
        <v>5.1474944768134527</v>
      </c>
      <c r="AA179">
        <v>171</v>
      </c>
      <c r="AB179" s="6">
        <f t="shared" si="38"/>
        <v>5.1416635565026603</v>
      </c>
    </row>
    <row r="180" spans="1:28" x14ac:dyDescent="0.3">
      <c r="A180" t="s">
        <v>38</v>
      </c>
      <c r="B180" t="s">
        <v>371</v>
      </c>
      <c r="C180">
        <v>210</v>
      </c>
      <c r="D180" s="6">
        <f t="shared" si="26"/>
        <v>5.3471075307174685</v>
      </c>
      <c r="E180">
        <v>143</v>
      </c>
      <c r="F180" s="6">
        <f t="shared" si="27"/>
        <v>4.962844630259907</v>
      </c>
      <c r="G180" s="5">
        <v>5665.57787926334</v>
      </c>
      <c r="H180" s="6">
        <f t="shared" si="28"/>
        <v>8.6421641769556619</v>
      </c>
      <c r="I180" s="5">
        <v>167</v>
      </c>
      <c r="J180" s="6">
        <f t="shared" si="29"/>
        <v>5.1179938124167554</v>
      </c>
      <c r="K180" s="5">
        <v>3860780.7036188799</v>
      </c>
      <c r="L180" s="6">
        <f t="shared" si="30"/>
        <v>15.166379975813808</v>
      </c>
      <c r="M180" s="5">
        <v>161</v>
      </c>
      <c r="N180" s="6">
        <f t="shared" si="31"/>
        <v>5.0814043649844631</v>
      </c>
      <c r="O180" s="5">
        <v>48955.4952338234</v>
      </c>
      <c r="P180" s="6">
        <f t="shared" si="32"/>
        <v>10.798666903840026</v>
      </c>
      <c r="Q180">
        <v>180</v>
      </c>
      <c r="R180" s="6">
        <f t="shared" si="33"/>
        <v>5.1929568508902104</v>
      </c>
      <c r="S180">
        <v>51711</v>
      </c>
      <c r="T180" s="6">
        <f t="shared" si="34"/>
        <v>10.853425803822502</v>
      </c>
      <c r="U180">
        <v>179</v>
      </c>
      <c r="V180" s="6">
        <f t="shared" si="35"/>
        <v>5.1873858058407549</v>
      </c>
      <c r="W180" s="5">
        <v>57827</v>
      </c>
      <c r="X180" s="6">
        <f t="shared" si="36"/>
        <v>10.965211073617819</v>
      </c>
      <c r="Y180" s="5">
        <v>173</v>
      </c>
      <c r="Z180" s="6">
        <f t="shared" si="37"/>
        <v>5.1532915944977793</v>
      </c>
      <c r="AA180">
        <v>182</v>
      </c>
      <c r="AB180" s="6">
        <f t="shared" si="38"/>
        <v>5.2040066870767951</v>
      </c>
    </row>
    <row r="181" spans="1:28" x14ac:dyDescent="0.3">
      <c r="A181" t="s">
        <v>8</v>
      </c>
      <c r="B181" t="s">
        <v>323</v>
      </c>
      <c r="C181">
        <v>306</v>
      </c>
      <c r="D181" s="6">
        <f t="shared" si="26"/>
        <v>5.7235851019523807</v>
      </c>
      <c r="E181">
        <v>113</v>
      </c>
      <c r="F181" s="6">
        <f t="shared" si="27"/>
        <v>4.7273878187123408</v>
      </c>
      <c r="G181" s="5">
        <v>5663.4627469526504</v>
      </c>
      <c r="H181" s="6">
        <f t="shared" si="28"/>
        <v>8.6417907768761584</v>
      </c>
      <c r="I181" s="5">
        <v>168</v>
      </c>
      <c r="J181" s="6">
        <f t="shared" si="29"/>
        <v>5.1239639794032588</v>
      </c>
      <c r="K181" s="5">
        <v>2508636.6208695699</v>
      </c>
      <c r="L181" s="6">
        <f t="shared" si="30"/>
        <v>14.73524998459642</v>
      </c>
      <c r="M181" s="5">
        <v>190</v>
      </c>
      <c r="N181" s="6">
        <f t="shared" si="31"/>
        <v>5.2470240721604862</v>
      </c>
      <c r="O181" s="5">
        <v>69366.714272590907</v>
      </c>
      <c r="P181" s="6">
        <f t="shared" si="32"/>
        <v>11.147162410007338</v>
      </c>
      <c r="Q181">
        <v>160</v>
      </c>
      <c r="R181" s="6">
        <f t="shared" si="33"/>
        <v>5.0751738152338266</v>
      </c>
      <c r="S181">
        <v>51665</v>
      </c>
      <c r="T181" s="6">
        <f t="shared" si="34"/>
        <v>10.852535848648456</v>
      </c>
      <c r="U181">
        <v>180</v>
      </c>
      <c r="V181" s="6">
        <f t="shared" si="35"/>
        <v>5.1929568508902104</v>
      </c>
      <c r="W181" s="5">
        <v>66729</v>
      </c>
      <c r="X181" s="6">
        <f t="shared" si="36"/>
        <v>11.108394920021841</v>
      </c>
      <c r="Y181" s="5">
        <v>163</v>
      </c>
      <c r="Z181" s="6">
        <f t="shared" si="37"/>
        <v>5.0937502008067623</v>
      </c>
      <c r="AA181">
        <v>124</v>
      </c>
      <c r="AB181" s="6">
        <f t="shared" si="38"/>
        <v>4.8202815656050371</v>
      </c>
    </row>
    <row r="182" spans="1:28" x14ac:dyDescent="0.3">
      <c r="A182" t="s">
        <v>138</v>
      </c>
      <c r="B182" t="s">
        <v>298</v>
      </c>
      <c r="C182">
        <v>366</v>
      </c>
      <c r="D182" s="6">
        <f t="shared" si="26"/>
        <v>5.9026333334013659</v>
      </c>
      <c r="E182">
        <v>103</v>
      </c>
      <c r="F182" s="6">
        <f t="shared" si="27"/>
        <v>4.6347289882296359</v>
      </c>
      <c r="G182" s="5">
        <v>5305.9682042557997</v>
      </c>
      <c r="H182" s="6">
        <f t="shared" si="28"/>
        <v>8.5765875422665747</v>
      </c>
      <c r="I182" s="5">
        <v>172</v>
      </c>
      <c r="J182" s="6">
        <f t="shared" si="29"/>
        <v>5.1474944768134527</v>
      </c>
      <c r="K182" s="5">
        <v>7293189.1220645001</v>
      </c>
      <c r="L182" s="6">
        <f t="shared" si="30"/>
        <v>15.802451473628565</v>
      </c>
      <c r="M182" s="5">
        <v>107</v>
      </c>
      <c r="N182" s="6">
        <f t="shared" si="31"/>
        <v>4.6728288344619058</v>
      </c>
      <c r="O182" s="5">
        <v>51109.390309918897</v>
      </c>
      <c r="P182" s="6">
        <f t="shared" si="32"/>
        <v>10.84172352271287</v>
      </c>
      <c r="Q182">
        <v>178</v>
      </c>
      <c r="R182" s="6">
        <f t="shared" si="33"/>
        <v>5.181783550292085</v>
      </c>
      <c r="S182">
        <v>50152</v>
      </c>
      <c r="T182" s="6">
        <f t="shared" si="34"/>
        <v>10.822813672953805</v>
      </c>
      <c r="U182">
        <v>181</v>
      </c>
      <c r="V182" s="6">
        <f t="shared" si="35"/>
        <v>5.1984970312658261</v>
      </c>
      <c r="W182" s="5">
        <v>51549</v>
      </c>
      <c r="X182" s="6">
        <f t="shared" si="36"/>
        <v>10.850288090614855</v>
      </c>
      <c r="Y182" s="5">
        <v>179</v>
      </c>
      <c r="Z182" s="6">
        <f t="shared" si="37"/>
        <v>5.1873858058407549</v>
      </c>
      <c r="AA182">
        <v>95</v>
      </c>
      <c r="AB182" s="6">
        <f t="shared" si="38"/>
        <v>4.5538768916005408</v>
      </c>
    </row>
    <row r="183" spans="1:28" x14ac:dyDescent="0.3">
      <c r="A183" t="s">
        <v>5</v>
      </c>
      <c r="B183" t="s">
        <v>339</v>
      </c>
      <c r="C183">
        <v>185</v>
      </c>
      <c r="D183" s="6">
        <f t="shared" si="26"/>
        <v>5.2203558250783244</v>
      </c>
      <c r="E183">
        <v>153</v>
      </c>
      <c r="F183" s="6">
        <f t="shared" si="27"/>
        <v>5.0304379213924353</v>
      </c>
      <c r="G183" s="5">
        <v>5973.4106949366796</v>
      </c>
      <c r="H183" s="6">
        <f t="shared" si="28"/>
        <v>8.6950733489382213</v>
      </c>
      <c r="I183" s="5">
        <v>160</v>
      </c>
      <c r="J183" s="6">
        <f t="shared" si="29"/>
        <v>5.0751738152338266</v>
      </c>
      <c r="K183" s="5">
        <v>2718384.89869363</v>
      </c>
      <c r="L183" s="6">
        <f t="shared" si="30"/>
        <v>14.815548474665727</v>
      </c>
      <c r="M183" s="5">
        <v>187</v>
      </c>
      <c r="N183" s="6">
        <f t="shared" si="31"/>
        <v>5.2311086168545868</v>
      </c>
      <c r="O183" s="5">
        <v>39514.602969333399</v>
      </c>
      <c r="P183" s="6">
        <f t="shared" si="32"/>
        <v>10.584425577994859</v>
      </c>
      <c r="Q183">
        <v>189</v>
      </c>
      <c r="R183" s="6">
        <f t="shared" si="33"/>
        <v>5.2417470150596426</v>
      </c>
      <c r="S183">
        <v>48992</v>
      </c>
      <c r="T183" s="6">
        <f t="shared" si="34"/>
        <v>10.79941229845741</v>
      </c>
      <c r="U183">
        <v>182</v>
      </c>
      <c r="V183" s="6">
        <f t="shared" si="35"/>
        <v>5.2040066870767951</v>
      </c>
      <c r="W183" s="5">
        <v>35156</v>
      </c>
      <c r="X183" s="6">
        <f t="shared" si="36"/>
        <v>10.467550579684536</v>
      </c>
      <c r="Y183" s="5">
        <v>195</v>
      </c>
      <c r="Z183" s="6">
        <f t="shared" si="37"/>
        <v>5.2729995585637468</v>
      </c>
      <c r="AA183">
        <v>145</v>
      </c>
      <c r="AB183" s="6">
        <f t="shared" si="38"/>
        <v>4.9767337424205742</v>
      </c>
    </row>
    <row r="184" spans="1:28" x14ac:dyDescent="0.3">
      <c r="A184" t="s">
        <v>153</v>
      </c>
      <c r="B184" t="s">
        <v>373</v>
      </c>
      <c r="C184">
        <v>319</v>
      </c>
      <c r="D184" s="6">
        <f t="shared" si="26"/>
        <v>5.7651911027848444</v>
      </c>
      <c r="E184">
        <v>108</v>
      </c>
      <c r="F184" s="6">
        <f t="shared" si="27"/>
        <v>4.6821312271242199</v>
      </c>
      <c r="G184" s="5">
        <v>3444.4328480065101</v>
      </c>
      <c r="H184" s="6">
        <f t="shared" si="28"/>
        <v>8.1445145394176084</v>
      </c>
      <c r="I184" s="5">
        <v>190</v>
      </c>
      <c r="J184" s="6">
        <f t="shared" si="29"/>
        <v>5.2470240721604862</v>
      </c>
      <c r="K184" s="5">
        <v>5291436.7068794798</v>
      </c>
      <c r="L184" s="6">
        <f t="shared" si="30"/>
        <v>15.48160035616298</v>
      </c>
      <c r="M184" s="5">
        <v>139</v>
      </c>
      <c r="N184" s="6">
        <f t="shared" si="31"/>
        <v>4.9344739331306915</v>
      </c>
      <c r="O184" s="5">
        <v>52130.163351237403</v>
      </c>
      <c r="P184" s="6">
        <f t="shared" si="32"/>
        <v>10.861499011293352</v>
      </c>
      <c r="Q184">
        <v>176</v>
      </c>
      <c r="R184" s="6">
        <f t="shared" si="33"/>
        <v>5.1704839950381514</v>
      </c>
      <c r="S184">
        <v>46567</v>
      </c>
      <c r="T184" s="6">
        <f t="shared" si="34"/>
        <v>10.748647414747458</v>
      </c>
      <c r="U184">
        <v>183</v>
      </c>
      <c r="V184" s="6">
        <f t="shared" si="35"/>
        <v>5.2094861528414214</v>
      </c>
      <c r="W184" s="5">
        <v>50228</v>
      </c>
      <c r="X184" s="6">
        <f t="shared" si="36"/>
        <v>10.824327919108855</v>
      </c>
      <c r="Y184" s="5">
        <v>181</v>
      </c>
      <c r="Z184" s="6">
        <f t="shared" si="37"/>
        <v>5.1984970312658261</v>
      </c>
      <c r="AA184">
        <v>184</v>
      </c>
      <c r="AB184" s="6">
        <f t="shared" si="38"/>
        <v>5.2149357576089859</v>
      </c>
    </row>
    <row r="185" spans="1:28" x14ac:dyDescent="0.3">
      <c r="A185" t="s">
        <v>204</v>
      </c>
      <c r="B185" t="s">
        <v>372</v>
      </c>
      <c r="C185">
        <v>450</v>
      </c>
      <c r="D185" s="6">
        <f t="shared" si="26"/>
        <v>6.1092475827643655</v>
      </c>
      <c r="E185">
        <v>89</v>
      </c>
      <c r="F185" s="6">
        <f t="shared" si="27"/>
        <v>4.4886363697321396</v>
      </c>
      <c r="G185" s="5">
        <v>2110.3633101179698</v>
      </c>
      <c r="H185" s="6">
        <f t="shared" si="28"/>
        <v>7.6546153965380288</v>
      </c>
      <c r="I185" s="5">
        <v>200</v>
      </c>
      <c r="J185" s="6">
        <f t="shared" si="29"/>
        <v>5.2983173665480363</v>
      </c>
      <c r="K185" s="5">
        <v>3980588.27512385</v>
      </c>
      <c r="L185" s="6">
        <f t="shared" si="30"/>
        <v>15.196940174158184</v>
      </c>
      <c r="M185" s="5">
        <v>160</v>
      </c>
      <c r="N185" s="6">
        <f t="shared" si="31"/>
        <v>5.0751738152338266</v>
      </c>
      <c r="O185" s="5">
        <v>42493.527671035903</v>
      </c>
      <c r="P185" s="6">
        <f t="shared" si="32"/>
        <v>10.657107053221921</v>
      </c>
      <c r="Q185">
        <v>186</v>
      </c>
      <c r="R185" s="6">
        <f t="shared" si="33"/>
        <v>5.2257466737132017</v>
      </c>
      <c r="S185">
        <v>46192</v>
      </c>
      <c r="T185" s="6">
        <f t="shared" si="34"/>
        <v>10.740561901902716</v>
      </c>
      <c r="U185">
        <v>184</v>
      </c>
      <c r="V185" s="6">
        <f t="shared" si="35"/>
        <v>5.2149357576089859</v>
      </c>
      <c r="W185" s="5">
        <v>48906</v>
      </c>
      <c r="X185" s="6">
        <f t="shared" si="36"/>
        <v>10.797655367322513</v>
      </c>
      <c r="Y185" s="5">
        <v>185</v>
      </c>
      <c r="Z185" s="6">
        <f t="shared" si="37"/>
        <v>5.2203558250783244</v>
      </c>
      <c r="AA185">
        <v>182</v>
      </c>
      <c r="AB185" s="6">
        <f t="shared" si="38"/>
        <v>5.2040066870767951</v>
      </c>
    </row>
    <row r="186" spans="1:28" x14ac:dyDescent="0.3">
      <c r="A186" t="s">
        <v>37</v>
      </c>
      <c r="B186" t="s">
        <v>381</v>
      </c>
      <c r="C186">
        <v>203</v>
      </c>
      <c r="D186" s="6">
        <f t="shared" si="26"/>
        <v>5.3132059790417872</v>
      </c>
      <c r="E186">
        <v>146</v>
      </c>
      <c r="F186" s="6">
        <f t="shared" si="27"/>
        <v>4.9836066217083363</v>
      </c>
      <c r="G186" s="5">
        <v>4382.1457191147401</v>
      </c>
      <c r="H186" s="6">
        <f t="shared" si="28"/>
        <v>8.385293773622303</v>
      </c>
      <c r="I186" s="5">
        <v>180</v>
      </c>
      <c r="J186" s="6">
        <f t="shared" si="29"/>
        <v>5.1929568508902104</v>
      </c>
      <c r="K186" s="5">
        <v>2465938.4063711399</v>
      </c>
      <c r="L186" s="6">
        <f t="shared" si="30"/>
        <v>14.718082985253835</v>
      </c>
      <c r="M186" s="5">
        <v>194</v>
      </c>
      <c r="N186" s="6">
        <f t="shared" si="31"/>
        <v>5.2678581590633282</v>
      </c>
      <c r="O186" s="5">
        <v>40031.153710069899</v>
      </c>
      <c r="P186" s="6">
        <f t="shared" si="32"/>
        <v>10.597413272707193</v>
      </c>
      <c r="Q186">
        <v>187</v>
      </c>
      <c r="R186" s="6">
        <f t="shared" si="33"/>
        <v>5.2311086168545868</v>
      </c>
      <c r="S186">
        <v>42949</v>
      </c>
      <c r="T186" s="6">
        <f t="shared" si="34"/>
        <v>10.667768644254274</v>
      </c>
      <c r="U186">
        <v>185</v>
      </c>
      <c r="V186" s="6">
        <f t="shared" si="35"/>
        <v>5.2203558250783244</v>
      </c>
      <c r="W186" s="5">
        <v>44599</v>
      </c>
      <c r="X186" s="6">
        <f t="shared" si="36"/>
        <v>10.705466716232126</v>
      </c>
      <c r="Y186" s="5">
        <v>186</v>
      </c>
      <c r="Z186" s="6">
        <f t="shared" si="37"/>
        <v>5.2257466737132017</v>
      </c>
      <c r="AA186">
        <v>193</v>
      </c>
      <c r="AB186" s="6">
        <f t="shared" si="38"/>
        <v>5.2626901889048856</v>
      </c>
    </row>
    <row r="187" spans="1:28" x14ac:dyDescent="0.3">
      <c r="A187" t="s">
        <v>203</v>
      </c>
      <c r="B187" t="s">
        <v>387</v>
      </c>
      <c r="C187">
        <v>453</v>
      </c>
      <c r="D187" s="6">
        <f t="shared" si="26"/>
        <v>6.1158921254830343</v>
      </c>
      <c r="E187">
        <v>88</v>
      </c>
      <c r="F187" s="6">
        <f t="shared" si="27"/>
        <v>4.4773368144782069</v>
      </c>
      <c r="G187" s="5">
        <v>2453.8022893192601</v>
      </c>
      <c r="H187" s="6">
        <f t="shared" si="28"/>
        <v>7.8053940553256176</v>
      </c>
      <c r="I187" s="5">
        <v>195</v>
      </c>
      <c r="J187" s="6">
        <f t="shared" si="29"/>
        <v>5.2729995585637468</v>
      </c>
      <c r="K187" s="5">
        <v>4419230.6889031501</v>
      </c>
      <c r="L187" s="6">
        <f t="shared" si="30"/>
        <v>15.301476186620668</v>
      </c>
      <c r="M187" s="5">
        <v>153</v>
      </c>
      <c r="N187" s="6">
        <f t="shared" si="31"/>
        <v>5.0304379213924353</v>
      </c>
      <c r="O187" s="5">
        <v>38144.407530786601</v>
      </c>
      <c r="P187" s="6">
        <f t="shared" si="32"/>
        <v>10.549134434375567</v>
      </c>
      <c r="Q187">
        <v>191</v>
      </c>
      <c r="R187" s="6">
        <f t="shared" si="33"/>
        <v>5.2522734280466299</v>
      </c>
      <c r="S187">
        <v>38956</v>
      </c>
      <c r="T187" s="6">
        <f t="shared" si="34"/>
        <v>10.57018808308109</v>
      </c>
      <c r="U187">
        <v>186</v>
      </c>
      <c r="V187" s="6">
        <f t="shared" si="35"/>
        <v>5.2257466737132017</v>
      </c>
      <c r="W187" s="5">
        <v>42595</v>
      </c>
      <c r="X187" s="6">
        <f t="shared" si="36"/>
        <v>10.659492154476942</v>
      </c>
      <c r="Y187" s="5">
        <v>189</v>
      </c>
      <c r="Z187" s="6">
        <f t="shared" si="37"/>
        <v>5.2417470150596426</v>
      </c>
      <c r="AA187">
        <v>199</v>
      </c>
      <c r="AB187" s="6">
        <f t="shared" si="38"/>
        <v>5.2933048247244923</v>
      </c>
    </row>
    <row r="188" spans="1:28" x14ac:dyDescent="0.3">
      <c r="A188" t="s">
        <v>39</v>
      </c>
      <c r="B188" t="s">
        <v>393</v>
      </c>
      <c r="C188">
        <v>127</v>
      </c>
      <c r="D188" s="6">
        <f t="shared" si="26"/>
        <v>4.8441870864585912</v>
      </c>
      <c r="E188">
        <v>174</v>
      </c>
      <c r="F188" s="6">
        <f t="shared" si="27"/>
        <v>5.1590552992145291</v>
      </c>
      <c r="G188" s="5">
        <v>4955.7112638941499</v>
      </c>
      <c r="H188" s="6">
        <f t="shared" si="28"/>
        <v>8.5082959811434957</v>
      </c>
      <c r="I188" s="5">
        <v>174</v>
      </c>
      <c r="J188" s="6">
        <f t="shared" si="29"/>
        <v>5.1590552992145291</v>
      </c>
      <c r="K188" s="5">
        <v>2546829.8484055302</v>
      </c>
      <c r="L188" s="6">
        <f t="shared" si="30"/>
        <v>14.750359947020806</v>
      </c>
      <c r="M188" s="5">
        <v>189</v>
      </c>
      <c r="N188" s="6">
        <f t="shared" si="31"/>
        <v>5.2417470150596426</v>
      </c>
      <c r="O188" s="5">
        <v>35437.0778622629</v>
      </c>
      <c r="P188" s="6">
        <f t="shared" si="32"/>
        <v>10.475513948223155</v>
      </c>
      <c r="Q188">
        <v>193</v>
      </c>
      <c r="R188" s="6">
        <f t="shared" si="33"/>
        <v>5.2626901889048856</v>
      </c>
      <c r="S188">
        <v>36929</v>
      </c>
      <c r="T188" s="6">
        <f t="shared" si="34"/>
        <v>10.516752429223827</v>
      </c>
      <c r="U188">
        <v>187</v>
      </c>
      <c r="V188" s="6">
        <f t="shared" si="35"/>
        <v>5.2311086168545868</v>
      </c>
      <c r="W188" s="5">
        <v>41773</v>
      </c>
      <c r="X188" s="6">
        <f t="shared" si="36"/>
        <v>10.640005476793887</v>
      </c>
      <c r="Y188" s="5">
        <v>190</v>
      </c>
      <c r="Z188" s="6">
        <f t="shared" si="37"/>
        <v>5.2470240721604862</v>
      </c>
      <c r="AA188">
        <v>205</v>
      </c>
      <c r="AB188" s="6">
        <f t="shared" si="38"/>
        <v>5.3230099791384085</v>
      </c>
    </row>
    <row r="189" spans="1:28" x14ac:dyDescent="0.3">
      <c r="A189" t="s">
        <v>81</v>
      </c>
      <c r="B189" t="s">
        <v>418</v>
      </c>
      <c r="C189">
        <v>83</v>
      </c>
      <c r="D189" s="6">
        <f t="shared" si="26"/>
        <v>4.4188406077965983</v>
      </c>
      <c r="E189">
        <v>196</v>
      </c>
      <c r="F189" s="6">
        <f t="shared" si="27"/>
        <v>5.2781146592305168</v>
      </c>
      <c r="G189" s="5">
        <v>5840.3427395143299</v>
      </c>
      <c r="H189" s="6">
        <f t="shared" si="28"/>
        <v>8.6725447623731853</v>
      </c>
      <c r="I189" s="5">
        <v>165</v>
      </c>
      <c r="J189" s="6">
        <f t="shared" si="29"/>
        <v>5.1059454739005803</v>
      </c>
      <c r="K189" s="5">
        <v>2748590.52964096</v>
      </c>
      <c r="L189" s="6">
        <f t="shared" si="30"/>
        <v>14.826598803575946</v>
      </c>
      <c r="M189" s="5">
        <v>186</v>
      </c>
      <c r="N189" s="6">
        <f t="shared" si="31"/>
        <v>5.2257466737132017</v>
      </c>
      <c r="O189" s="5">
        <v>39518.3354375278</v>
      </c>
      <c r="P189" s="6">
        <f t="shared" si="32"/>
        <v>10.584520031478998</v>
      </c>
      <c r="Q189">
        <v>188</v>
      </c>
      <c r="R189" s="6">
        <f t="shared" si="33"/>
        <v>5.2364419628299492</v>
      </c>
      <c r="S189">
        <v>36921</v>
      </c>
      <c r="T189" s="6">
        <f t="shared" si="34"/>
        <v>10.516535773840447</v>
      </c>
      <c r="U189">
        <v>188</v>
      </c>
      <c r="V189" s="6">
        <f t="shared" si="35"/>
        <v>5.2364419628299492</v>
      </c>
      <c r="W189" s="5">
        <v>39748</v>
      </c>
      <c r="X189" s="6">
        <f t="shared" si="36"/>
        <v>10.590314804351253</v>
      </c>
      <c r="Y189" s="5">
        <v>193</v>
      </c>
      <c r="Z189" s="6">
        <f t="shared" si="37"/>
        <v>5.2626901889048856</v>
      </c>
      <c r="AA189">
        <v>139</v>
      </c>
      <c r="AB189" s="6">
        <f t="shared" si="38"/>
        <v>4.9344739331306915</v>
      </c>
    </row>
    <row r="190" spans="1:28" x14ac:dyDescent="0.3">
      <c r="A190" t="s">
        <v>69</v>
      </c>
      <c r="B190" t="s">
        <v>376</v>
      </c>
      <c r="C190">
        <v>32</v>
      </c>
      <c r="D190" s="6">
        <f t="shared" si="26"/>
        <v>3.4657359027997265</v>
      </c>
      <c r="E190">
        <v>211</v>
      </c>
      <c r="F190" s="6">
        <f t="shared" si="27"/>
        <v>5.3518581334760666</v>
      </c>
      <c r="G190" s="5">
        <v>2114.2792441737602</v>
      </c>
      <c r="H190" s="6">
        <f t="shared" si="28"/>
        <v>7.6564692505041245</v>
      </c>
      <c r="I190" s="5">
        <v>199</v>
      </c>
      <c r="J190" s="6">
        <f t="shared" si="29"/>
        <v>5.2933048247244923</v>
      </c>
      <c r="K190" s="5">
        <v>949666.04972765397</v>
      </c>
      <c r="L190" s="6">
        <f t="shared" si="30"/>
        <v>13.763865675174294</v>
      </c>
      <c r="M190" s="5">
        <v>212</v>
      </c>
      <c r="N190" s="6">
        <f t="shared" si="31"/>
        <v>5.3565862746720123</v>
      </c>
      <c r="O190" s="5">
        <v>30093.316044966901</v>
      </c>
      <c r="P190" s="6">
        <f t="shared" si="32"/>
        <v>10.312058367771623</v>
      </c>
      <c r="Q190">
        <v>196</v>
      </c>
      <c r="R190" s="6">
        <f t="shared" si="33"/>
        <v>5.2781146592305168</v>
      </c>
      <c r="S190">
        <v>36625</v>
      </c>
      <c r="T190" s="6">
        <f t="shared" si="34"/>
        <v>10.508486346319369</v>
      </c>
      <c r="U190">
        <v>189</v>
      </c>
      <c r="V190" s="6">
        <f t="shared" si="35"/>
        <v>5.2417470150596426</v>
      </c>
      <c r="W190" s="5">
        <v>42610</v>
      </c>
      <c r="X190" s="6">
        <f t="shared" si="36"/>
        <v>10.659844246493957</v>
      </c>
      <c r="Y190" s="5">
        <v>188</v>
      </c>
      <c r="Z190" s="6">
        <f t="shared" si="37"/>
        <v>5.2364419628299492</v>
      </c>
      <c r="AA190">
        <v>186</v>
      </c>
      <c r="AB190" s="6">
        <f t="shared" si="38"/>
        <v>5.2257466737132017</v>
      </c>
    </row>
    <row r="191" spans="1:28" x14ac:dyDescent="0.3">
      <c r="A191" t="s">
        <v>133</v>
      </c>
      <c r="B191" t="s">
        <v>300</v>
      </c>
      <c r="C191">
        <v>212</v>
      </c>
      <c r="D191" s="6">
        <f t="shared" si="26"/>
        <v>5.3565862746720123</v>
      </c>
      <c r="E191">
        <v>142</v>
      </c>
      <c r="F191" s="6">
        <f t="shared" si="27"/>
        <v>4.9558270576012609</v>
      </c>
      <c r="G191" s="5">
        <v>6653.66222796897</v>
      </c>
      <c r="H191" s="6">
        <f t="shared" si="28"/>
        <v>8.8029226930370399</v>
      </c>
      <c r="I191" s="5">
        <v>157</v>
      </c>
      <c r="J191" s="6">
        <f t="shared" si="29"/>
        <v>5.0562458053483077</v>
      </c>
      <c r="K191" s="5">
        <v>5879302.8518472798</v>
      </c>
      <c r="L191" s="6">
        <f t="shared" si="30"/>
        <v>15.586948750234701</v>
      </c>
      <c r="M191" s="5">
        <v>125</v>
      </c>
      <c r="N191" s="6">
        <f t="shared" si="31"/>
        <v>4.8283137373023015</v>
      </c>
      <c r="O191" s="5">
        <v>46456.8837732174</v>
      </c>
      <c r="P191" s="6">
        <f t="shared" si="32"/>
        <v>10.746279930747665</v>
      </c>
      <c r="Q191">
        <v>184</v>
      </c>
      <c r="R191" s="6">
        <f t="shared" si="33"/>
        <v>5.2149357576089859</v>
      </c>
      <c r="S191">
        <v>35965</v>
      </c>
      <c r="T191" s="6">
        <f t="shared" si="34"/>
        <v>10.490301522301456</v>
      </c>
      <c r="U191">
        <v>190</v>
      </c>
      <c r="V191" s="6">
        <f t="shared" si="35"/>
        <v>5.2470240721604862</v>
      </c>
      <c r="W191" s="5">
        <v>55372</v>
      </c>
      <c r="X191" s="6">
        <f t="shared" si="36"/>
        <v>10.921829329807625</v>
      </c>
      <c r="Y191" s="5">
        <v>176</v>
      </c>
      <c r="Z191" s="6">
        <f t="shared" si="37"/>
        <v>5.1704839950381514</v>
      </c>
      <c r="AA191">
        <v>97</v>
      </c>
      <c r="AB191" s="6">
        <f t="shared" si="38"/>
        <v>4.5747109785033828</v>
      </c>
    </row>
    <row r="192" spans="1:28" x14ac:dyDescent="0.3">
      <c r="A192" t="s">
        <v>13</v>
      </c>
      <c r="B192" t="s">
        <v>397</v>
      </c>
      <c r="C192">
        <v>444</v>
      </c>
      <c r="D192" s="6">
        <f t="shared" si="26"/>
        <v>6.0958245624322247</v>
      </c>
      <c r="E192">
        <v>92</v>
      </c>
      <c r="F192" s="6">
        <f t="shared" si="27"/>
        <v>4.5217885770490405</v>
      </c>
      <c r="G192" s="5">
        <v>4355.1233615477704</v>
      </c>
      <c r="H192" s="6">
        <f t="shared" si="28"/>
        <v>8.379108215302816</v>
      </c>
      <c r="I192" s="5">
        <v>181</v>
      </c>
      <c r="J192" s="6">
        <f t="shared" si="29"/>
        <v>5.1984970312658261</v>
      </c>
      <c r="K192" s="5">
        <v>4118958.3008855102</v>
      </c>
      <c r="L192" s="6">
        <f t="shared" si="30"/>
        <v>15.231110849765495</v>
      </c>
      <c r="M192" s="5">
        <v>157</v>
      </c>
      <c r="N192" s="6">
        <f t="shared" si="31"/>
        <v>5.0562458053483077</v>
      </c>
      <c r="O192" s="5">
        <v>30648.903838406699</v>
      </c>
      <c r="P192" s="6">
        <f t="shared" si="32"/>
        <v>10.330352176888168</v>
      </c>
      <c r="Q192">
        <v>195</v>
      </c>
      <c r="R192" s="6">
        <f t="shared" si="33"/>
        <v>5.2729995585637468</v>
      </c>
      <c r="S192">
        <v>35839</v>
      </c>
      <c r="T192" s="6">
        <f t="shared" si="34"/>
        <v>10.486791964913891</v>
      </c>
      <c r="U192">
        <v>191</v>
      </c>
      <c r="V192" s="6">
        <f t="shared" si="35"/>
        <v>5.2522734280466299</v>
      </c>
      <c r="W192" s="5">
        <v>39028</v>
      </c>
      <c r="X192" s="6">
        <f t="shared" si="36"/>
        <v>10.572034616227841</v>
      </c>
      <c r="Y192" s="5">
        <v>194</v>
      </c>
      <c r="Z192" s="6">
        <f t="shared" si="37"/>
        <v>5.2678581590633282</v>
      </c>
      <c r="AA192">
        <v>209</v>
      </c>
      <c r="AB192" s="6">
        <f t="shared" si="38"/>
        <v>5.3423342519648109</v>
      </c>
    </row>
    <row r="193" spans="1:28" x14ac:dyDescent="0.3">
      <c r="A193" t="s">
        <v>10</v>
      </c>
      <c r="B193" t="s">
        <v>388</v>
      </c>
      <c r="C193">
        <v>284</v>
      </c>
      <c r="D193" s="6">
        <f t="shared" si="26"/>
        <v>5.6489742381612063</v>
      </c>
      <c r="E193">
        <v>116</v>
      </c>
      <c r="F193" s="6">
        <f t="shared" si="27"/>
        <v>4.7535901911063645</v>
      </c>
      <c r="G193" s="5">
        <v>4623.1959022988804</v>
      </c>
      <c r="H193" s="6">
        <f t="shared" si="28"/>
        <v>8.4388414986687916</v>
      </c>
      <c r="I193" s="5">
        <v>178</v>
      </c>
      <c r="J193" s="6">
        <f t="shared" si="29"/>
        <v>5.181783550292085</v>
      </c>
      <c r="K193" s="5">
        <v>3665572.5229835799</v>
      </c>
      <c r="L193" s="6">
        <f t="shared" si="30"/>
        <v>15.114495094740894</v>
      </c>
      <c r="M193" s="5">
        <v>167</v>
      </c>
      <c r="N193" s="6">
        <f t="shared" si="31"/>
        <v>5.1179938124167554</v>
      </c>
      <c r="O193" s="5">
        <v>48703.661526746699</v>
      </c>
      <c r="P193" s="6">
        <f t="shared" si="32"/>
        <v>10.793509491598545</v>
      </c>
      <c r="Q193">
        <v>182</v>
      </c>
      <c r="R193" s="6">
        <f t="shared" si="33"/>
        <v>5.2040066870767951</v>
      </c>
      <c r="S193">
        <v>35217</v>
      </c>
      <c r="T193" s="6">
        <f t="shared" si="34"/>
        <v>10.469284199546632</v>
      </c>
      <c r="U193">
        <v>192</v>
      </c>
      <c r="V193" s="6">
        <f t="shared" si="35"/>
        <v>5.2574953720277815</v>
      </c>
      <c r="W193" s="5">
        <v>134797</v>
      </c>
      <c r="X193" s="6">
        <f t="shared" si="36"/>
        <v>11.811525222019815</v>
      </c>
      <c r="Y193" s="5">
        <v>105</v>
      </c>
      <c r="Z193" s="6">
        <f t="shared" si="37"/>
        <v>4.6539603501575231</v>
      </c>
      <c r="AA193">
        <v>200</v>
      </c>
      <c r="AB193" s="6">
        <f t="shared" si="38"/>
        <v>5.2983173665480363</v>
      </c>
    </row>
    <row r="194" spans="1:28" x14ac:dyDescent="0.3">
      <c r="A194" t="s">
        <v>68</v>
      </c>
      <c r="B194" t="s">
        <v>379</v>
      </c>
      <c r="C194">
        <v>225</v>
      </c>
      <c r="D194" s="6">
        <f t="shared" ref="D194:D214" si="39">LN(C194)</f>
        <v>5.4161004022044201</v>
      </c>
      <c r="E194">
        <v>138</v>
      </c>
      <c r="F194" s="6">
        <f t="shared" ref="F194:F214" si="40">LN(E194)</f>
        <v>4.9272536851572051</v>
      </c>
      <c r="G194" s="5">
        <v>4826.96882692278</v>
      </c>
      <c r="H194" s="6">
        <f t="shared" ref="H194:H214" si="41">LN(G194)</f>
        <v>8.4819739775751639</v>
      </c>
      <c r="I194" s="5">
        <v>176</v>
      </c>
      <c r="J194" s="6">
        <f t="shared" ref="J194:J214" si="42">LN(I194)</f>
        <v>5.1704839950381514</v>
      </c>
      <c r="K194" s="5">
        <v>2475905.0757951802</v>
      </c>
      <c r="L194" s="6">
        <f t="shared" ref="L194:L214" si="43">LN(K194)</f>
        <v>14.722116574327636</v>
      </c>
      <c r="M194" s="5">
        <v>193</v>
      </c>
      <c r="N194" s="6">
        <f t="shared" ref="N194:N214" si="44">LN(M194)</f>
        <v>5.2626901889048856</v>
      </c>
      <c r="O194" s="5">
        <v>37497.065940351</v>
      </c>
      <c r="P194" s="6">
        <f t="shared" ref="P194:P214" si="45">LN(O194)</f>
        <v>10.53201796730683</v>
      </c>
      <c r="Q194">
        <v>192</v>
      </c>
      <c r="R194" s="6">
        <f t="shared" ref="R194:R214" si="46">LN(Q194)</f>
        <v>5.2574953720277815</v>
      </c>
      <c r="S194">
        <v>33313</v>
      </c>
      <c r="T194" s="6">
        <f t="shared" ref="T194:T214" si="47">LN(S194)</f>
        <v>10.413702990176423</v>
      </c>
      <c r="U194">
        <v>193</v>
      </c>
      <c r="V194" s="6">
        <f t="shared" ref="V194:V214" si="48">LN(U194)</f>
        <v>5.2626901889048856</v>
      </c>
      <c r="W194" s="5">
        <v>41610</v>
      </c>
      <c r="X194" s="6">
        <f t="shared" ref="X194:X214" si="49">LN(W194)</f>
        <v>10.636095801976987</v>
      </c>
      <c r="Y194" s="5">
        <v>191</v>
      </c>
      <c r="Z194" s="6">
        <f t="shared" ref="Z194:Z214" si="50">LN(Y194)</f>
        <v>5.2522734280466299</v>
      </c>
      <c r="AA194">
        <v>190</v>
      </c>
      <c r="AB194" s="6">
        <f t="shared" ref="AB194:AB214" si="51">LN(AA194)</f>
        <v>5.2470240721604862</v>
      </c>
    </row>
    <row r="195" spans="1:28" x14ac:dyDescent="0.3">
      <c r="A195" t="s">
        <v>161</v>
      </c>
      <c r="B195" t="s">
        <v>335</v>
      </c>
      <c r="C195">
        <v>281</v>
      </c>
      <c r="D195" s="6">
        <f t="shared" si="39"/>
        <v>5.6383546693337454</v>
      </c>
      <c r="E195">
        <v>117</v>
      </c>
      <c r="F195" s="6">
        <f t="shared" si="40"/>
        <v>4.7621739347977563</v>
      </c>
      <c r="G195" s="5">
        <v>4564.8205197459301</v>
      </c>
      <c r="H195" s="6">
        <f t="shared" si="41"/>
        <v>8.4261344756616126</v>
      </c>
      <c r="I195" s="5">
        <v>179</v>
      </c>
      <c r="J195" s="6">
        <f t="shared" si="42"/>
        <v>5.1873858058407549</v>
      </c>
      <c r="K195" s="5">
        <v>6383996.6194357304</v>
      </c>
      <c r="L195" s="6">
        <f t="shared" si="43"/>
        <v>15.669304888574631</v>
      </c>
      <c r="M195" s="5">
        <v>115</v>
      </c>
      <c r="N195" s="6">
        <f t="shared" si="44"/>
        <v>4.7449321283632502</v>
      </c>
      <c r="O195" s="5">
        <v>44288.988895144103</v>
      </c>
      <c r="P195" s="6">
        <f t="shared" si="45"/>
        <v>10.698491367465959</v>
      </c>
      <c r="Q195">
        <v>185</v>
      </c>
      <c r="R195" s="6">
        <f t="shared" si="46"/>
        <v>5.2203558250783244</v>
      </c>
      <c r="S195">
        <v>30954</v>
      </c>
      <c r="T195" s="6">
        <f t="shared" si="47"/>
        <v>10.340257510472705</v>
      </c>
      <c r="U195">
        <v>194</v>
      </c>
      <c r="V195" s="6">
        <f t="shared" si="48"/>
        <v>5.2678581590633282</v>
      </c>
      <c r="W195" s="5">
        <v>44517</v>
      </c>
      <c r="X195" s="6">
        <f t="shared" si="49"/>
        <v>10.703626417674236</v>
      </c>
      <c r="Y195" s="5">
        <v>187</v>
      </c>
      <c r="Z195" s="6">
        <f t="shared" si="50"/>
        <v>5.2311086168545868</v>
      </c>
      <c r="AA195">
        <v>140</v>
      </c>
      <c r="AB195" s="6">
        <f t="shared" si="51"/>
        <v>4.9416424226093039</v>
      </c>
    </row>
    <row r="196" spans="1:28" x14ac:dyDescent="0.3">
      <c r="A196" t="s">
        <v>205</v>
      </c>
      <c r="B196" t="s">
        <v>359</v>
      </c>
      <c r="C196">
        <v>159</v>
      </c>
      <c r="D196" s="6">
        <f t="shared" si="39"/>
        <v>5.0689042022202315</v>
      </c>
      <c r="E196">
        <v>163</v>
      </c>
      <c r="F196" s="6">
        <f t="shared" si="40"/>
        <v>5.0937502008067623</v>
      </c>
      <c r="G196" s="5">
        <v>1525.0944224426801</v>
      </c>
      <c r="H196" s="6">
        <f t="shared" si="41"/>
        <v>7.3298116034806293</v>
      </c>
      <c r="I196" s="5">
        <v>206</v>
      </c>
      <c r="J196" s="6">
        <f t="shared" si="42"/>
        <v>5.3278761687895813</v>
      </c>
      <c r="K196" s="5">
        <v>3531216.90969782</v>
      </c>
      <c r="L196" s="6">
        <f t="shared" si="43"/>
        <v>15.077153103127941</v>
      </c>
      <c r="M196" s="5">
        <v>171</v>
      </c>
      <c r="N196" s="6">
        <f t="shared" si="44"/>
        <v>5.1416635565026603</v>
      </c>
      <c r="O196" s="5">
        <v>26062.5865064153</v>
      </c>
      <c r="P196" s="6">
        <f t="shared" si="45"/>
        <v>10.168256097726644</v>
      </c>
      <c r="Q196">
        <v>201</v>
      </c>
      <c r="R196" s="6">
        <f t="shared" si="46"/>
        <v>5.3033049080590757</v>
      </c>
      <c r="S196">
        <v>30953</v>
      </c>
      <c r="T196" s="6">
        <f t="shared" si="47"/>
        <v>10.3402252039484</v>
      </c>
      <c r="U196">
        <v>195</v>
      </c>
      <c r="V196" s="6">
        <f t="shared" si="48"/>
        <v>5.2729995585637468</v>
      </c>
      <c r="W196" s="5">
        <v>26809</v>
      </c>
      <c r="X196" s="6">
        <f t="shared" si="49"/>
        <v>10.196492931019254</v>
      </c>
      <c r="Y196" s="5">
        <v>199</v>
      </c>
      <c r="Z196" s="6">
        <f t="shared" si="50"/>
        <v>5.2933048247244923</v>
      </c>
      <c r="AA196">
        <v>169</v>
      </c>
      <c r="AB196" s="6">
        <f t="shared" si="51"/>
        <v>5.1298987149230735</v>
      </c>
    </row>
    <row r="197" spans="1:28" x14ac:dyDescent="0.3">
      <c r="A197" t="s">
        <v>170</v>
      </c>
      <c r="B197" t="s">
        <v>262</v>
      </c>
      <c r="C197">
        <v>606</v>
      </c>
      <c r="D197" s="6">
        <f t="shared" si="39"/>
        <v>6.4068799860693142</v>
      </c>
      <c r="E197">
        <v>75</v>
      </c>
      <c r="F197" s="6">
        <f t="shared" si="40"/>
        <v>4.3174881135363101</v>
      </c>
      <c r="G197" s="5">
        <v>5575.9801130748101</v>
      </c>
      <c r="H197" s="6">
        <f t="shared" si="41"/>
        <v>8.6262233859122652</v>
      </c>
      <c r="I197" s="5">
        <v>170</v>
      </c>
      <c r="J197" s="6">
        <f t="shared" si="42"/>
        <v>5.1357984370502621</v>
      </c>
      <c r="K197" s="5">
        <v>6728857.0384544497</v>
      </c>
      <c r="L197" s="6">
        <f t="shared" si="43"/>
        <v>15.721915856359157</v>
      </c>
      <c r="M197" s="5">
        <v>112</v>
      </c>
      <c r="N197" s="6">
        <f t="shared" si="44"/>
        <v>4.7184988712950942</v>
      </c>
      <c r="O197" s="5">
        <v>58508.902516930102</v>
      </c>
      <c r="P197" s="6">
        <f t="shared" si="45"/>
        <v>10.976934201418363</v>
      </c>
      <c r="Q197">
        <v>173</v>
      </c>
      <c r="R197" s="6">
        <f t="shared" si="46"/>
        <v>5.1532915944977793</v>
      </c>
      <c r="S197">
        <v>29553</v>
      </c>
      <c r="T197" s="6">
        <f t="shared" si="47"/>
        <v>10.293940540523788</v>
      </c>
      <c r="U197">
        <v>196</v>
      </c>
      <c r="V197" s="6">
        <f t="shared" si="48"/>
        <v>5.2781146592305168</v>
      </c>
      <c r="W197" s="5">
        <v>108276</v>
      </c>
      <c r="X197" s="6">
        <f t="shared" si="49"/>
        <v>11.592438801782501</v>
      </c>
      <c r="Y197" s="5">
        <v>133</v>
      </c>
      <c r="Z197" s="6">
        <f t="shared" si="50"/>
        <v>4.8903491282217537</v>
      </c>
      <c r="AA197">
        <v>54</v>
      </c>
      <c r="AB197" s="6">
        <f t="shared" si="51"/>
        <v>3.9889840465642745</v>
      </c>
    </row>
    <row r="198" spans="1:28" x14ac:dyDescent="0.3">
      <c r="A198" t="s">
        <v>152</v>
      </c>
      <c r="B198" t="s">
        <v>398</v>
      </c>
      <c r="C198">
        <v>138</v>
      </c>
      <c r="D198" s="6">
        <f t="shared" si="39"/>
        <v>4.9272536851572051</v>
      </c>
      <c r="E198">
        <v>170</v>
      </c>
      <c r="F198" s="6">
        <f t="shared" si="40"/>
        <v>5.1357984370502621</v>
      </c>
      <c r="G198" s="5">
        <v>2155.0211452595299</v>
      </c>
      <c r="H198" s="6">
        <f t="shared" si="41"/>
        <v>7.6755558146751053</v>
      </c>
      <c r="I198" s="5">
        <v>197</v>
      </c>
      <c r="J198" s="6">
        <f t="shared" si="42"/>
        <v>5.2832037287379885</v>
      </c>
      <c r="K198" s="5">
        <v>3510769.4919125699</v>
      </c>
      <c r="L198" s="6">
        <f t="shared" si="43"/>
        <v>15.07134579988012</v>
      </c>
      <c r="M198" s="5">
        <v>173</v>
      </c>
      <c r="N198" s="6">
        <f t="shared" si="44"/>
        <v>5.1532915944977793</v>
      </c>
      <c r="O198" s="5">
        <v>33909.526126349403</v>
      </c>
      <c r="P198" s="6">
        <f t="shared" si="45"/>
        <v>10.431451260570533</v>
      </c>
      <c r="Q198">
        <v>194</v>
      </c>
      <c r="R198" s="6">
        <f t="shared" si="46"/>
        <v>5.2678581590633282</v>
      </c>
      <c r="S198">
        <v>29541</v>
      </c>
      <c r="T198" s="6">
        <f t="shared" si="47"/>
        <v>10.293534407915912</v>
      </c>
      <c r="U198">
        <v>197</v>
      </c>
      <c r="V198" s="6">
        <f t="shared" si="48"/>
        <v>5.2832037287379885</v>
      </c>
      <c r="W198" s="5">
        <v>29795</v>
      </c>
      <c r="X198" s="6">
        <f t="shared" si="49"/>
        <v>10.302095873181079</v>
      </c>
      <c r="Y198" s="5">
        <v>197</v>
      </c>
      <c r="Z198" s="6">
        <f t="shared" si="50"/>
        <v>5.2832037287379885</v>
      </c>
      <c r="AA198">
        <v>210</v>
      </c>
      <c r="AB198" s="6">
        <f t="shared" si="51"/>
        <v>5.3471075307174685</v>
      </c>
    </row>
    <row r="199" spans="1:28" x14ac:dyDescent="0.3">
      <c r="A199" t="s">
        <v>41</v>
      </c>
      <c r="B199" t="s">
        <v>366</v>
      </c>
      <c r="C199">
        <v>145</v>
      </c>
      <c r="D199" s="6">
        <f t="shared" si="39"/>
        <v>4.9767337424205742</v>
      </c>
      <c r="E199">
        <v>168</v>
      </c>
      <c r="F199" s="6">
        <f t="shared" si="40"/>
        <v>5.1239639794032588</v>
      </c>
      <c r="G199" s="5">
        <v>3328.1110940629601</v>
      </c>
      <c r="H199" s="6">
        <f t="shared" si="41"/>
        <v>8.1101601830134395</v>
      </c>
      <c r="I199" s="5">
        <v>191</v>
      </c>
      <c r="J199" s="6">
        <f t="shared" si="42"/>
        <v>5.2522734280466299</v>
      </c>
      <c r="K199" s="5">
        <v>2063044.45347349</v>
      </c>
      <c r="L199" s="6">
        <f t="shared" si="43"/>
        <v>14.53969333979675</v>
      </c>
      <c r="M199" s="5">
        <v>199</v>
      </c>
      <c r="N199" s="6">
        <f t="shared" si="44"/>
        <v>5.2933048247244923</v>
      </c>
      <c r="O199" s="5">
        <v>29159.684716990101</v>
      </c>
      <c r="P199" s="6">
        <f t="shared" si="45"/>
        <v>10.280542373889592</v>
      </c>
      <c r="Q199">
        <v>197</v>
      </c>
      <c r="R199" s="6">
        <f t="shared" si="46"/>
        <v>5.2832037287379885</v>
      </c>
      <c r="S199">
        <v>29387</v>
      </c>
      <c r="T199" s="6">
        <f t="shared" si="47"/>
        <v>10.288307678667005</v>
      </c>
      <c r="U199">
        <v>198</v>
      </c>
      <c r="V199" s="6">
        <f t="shared" si="48"/>
        <v>5.2882670306945352</v>
      </c>
      <c r="W199" s="5">
        <v>31567</v>
      </c>
      <c r="X199" s="6">
        <f t="shared" si="49"/>
        <v>10.359867550112398</v>
      </c>
      <c r="Y199" s="5">
        <v>196</v>
      </c>
      <c r="Z199" s="6">
        <f t="shared" si="50"/>
        <v>5.2781146592305168</v>
      </c>
      <c r="AA199">
        <v>177</v>
      </c>
      <c r="AB199" s="6">
        <f t="shared" si="51"/>
        <v>5.1761497325738288</v>
      </c>
    </row>
    <row r="200" spans="1:28" x14ac:dyDescent="0.3">
      <c r="A200" t="s">
        <v>157</v>
      </c>
      <c r="B200" t="s">
        <v>364</v>
      </c>
      <c r="C200">
        <v>149</v>
      </c>
      <c r="D200" s="6">
        <f t="shared" si="39"/>
        <v>5.0039463059454592</v>
      </c>
      <c r="E200">
        <v>167</v>
      </c>
      <c r="F200" s="6">
        <f t="shared" si="40"/>
        <v>5.1179938124167554</v>
      </c>
      <c r="G200" s="5">
        <v>2141.30150394784</v>
      </c>
      <c r="H200" s="6">
        <f t="shared" si="41"/>
        <v>7.6691691025646263</v>
      </c>
      <c r="I200" s="5">
        <v>198</v>
      </c>
      <c r="J200" s="6">
        <f t="shared" si="42"/>
        <v>5.2882670306945352</v>
      </c>
      <c r="K200" s="5">
        <v>2210237.4816091498</v>
      </c>
      <c r="L200" s="6">
        <f t="shared" si="43"/>
        <v>14.608610525462463</v>
      </c>
      <c r="M200" s="5">
        <v>197</v>
      </c>
      <c r="N200" s="6">
        <f t="shared" si="44"/>
        <v>5.2832037287379885</v>
      </c>
      <c r="O200" s="5">
        <v>26910.562971162301</v>
      </c>
      <c r="P200" s="6">
        <f t="shared" si="45"/>
        <v>10.200274164020973</v>
      </c>
      <c r="Q200">
        <v>199</v>
      </c>
      <c r="R200" s="6">
        <f t="shared" si="46"/>
        <v>5.2933048247244923</v>
      </c>
      <c r="S200">
        <v>27075</v>
      </c>
      <c r="T200" s="6">
        <f t="shared" si="47"/>
        <v>10.206366071869191</v>
      </c>
      <c r="U200">
        <v>199</v>
      </c>
      <c r="V200" s="6">
        <f t="shared" si="48"/>
        <v>5.2933048247244923</v>
      </c>
      <c r="W200" s="5">
        <v>27891</v>
      </c>
      <c r="X200" s="6">
        <f t="shared" si="49"/>
        <v>10.236059335123967</v>
      </c>
      <c r="Y200" s="5">
        <v>198</v>
      </c>
      <c r="Z200" s="6">
        <f t="shared" si="50"/>
        <v>5.2882670306945352</v>
      </c>
      <c r="AA200">
        <v>175</v>
      </c>
      <c r="AB200" s="6">
        <f t="shared" si="51"/>
        <v>5.1647859739235145</v>
      </c>
    </row>
    <row r="201" spans="1:28" x14ac:dyDescent="0.3">
      <c r="A201" t="s">
        <v>166</v>
      </c>
      <c r="B201" t="s">
        <v>400</v>
      </c>
      <c r="C201">
        <v>58</v>
      </c>
      <c r="D201" s="6">
        <f t="shared" si="39"/>
        <v>4.0604430105464191</v>
      </c>
      <c r="E201">
        <v>205</v>
      </c>
      <c r="F201" s="6">
        <f t="shared" si="40"/>
        <v>5.3230099791384085</v>
      </c>
      <c r="G201" s="5">
        <v>2101.4552695911502</v>
      </c>
      <c r="H201" s="6">
        <f t="shared" si="41"/>
        <v>7.6503853692275179</v>
      </c>
      <c r="I201" s="5">
        <v>201</v>
      </c>
      <c r="J201" s="6">
        <f t="shared" si="42"/>
        <v>5.3033049080590757</v>
      </c>
      <c r="K201" s="5">
        <v>1552333.29848205</v>
      </c>
      <c r="L201" s="6">
        <f t="shared" si="43"/>
        <v>14.255269710845502</v>
      </c>
      <c r="M201" s="5">
        <v>202</v>
      </c>
      <c r="N201" s="6">
        <f t="shared" si="44"/>
        <v>5.3082676974012051</v>
      </c>
      <c r="O201" s="5">
        <v>27266.790290695499</v>
      </c>
      <c r="P201" s="6">
        <f t="shared" si="45"/>
        <v>10.213424767801039</v>
      </c>
      <c r="Q201">
        <v>198</v>
      </c>
      <c r="R201" s="6">
        <f t="shared" si="46"/>
        <v>5.2882670306945352</v>
      </c>
      <c r="S201">
        <v>26812</v>
      </c>
      <c r="T201" s="6">
        <f t="shared" si="47"/>
        <v>10.196604827477849</v>
      </c>
      <c r="U201">
        <v>200</v>
      </c>
      <c r="V201" s="6">
        <f t="shared" si="48"/>
        <v>5.2983173665480363</v>
      </c>
      <c r="W201" s="5">
        <v>25778</v>
      </c>
      <c r="X201" s="6">
        <f t="shared" si="49"/>
        <v>10.157276693964725</v>
      </c>
      <c r="Y201" s="5">
        <v>200</v>
      </c>
      <c r="Z201" s="6">
        <f t="shared" si="50"/>
        <v>5.2983173665480363</v>
      </c>
      <c r="AA201">
        <v>212</v>
      </c>
      <c r="AB201" s="6">
        <f t="shared" si="51"/>
        <v>5.3565862746720123</v>
      </c>
    </row>
    <row r="202" spans="1:28" x14ac:dyDescent="0.3">
      <c r="A202" t="s">
        <v>145</v>
      </c>
      <c r="B202" t="s">
        <v>338</v>
      </c>
      <c r="C202">
        <v>84</v>
      </c>
      <c r="D202" s="6">
        <f t="shared" si="39"/>
        <v>4.4308167988433134</v>
      </c>
      <c r="E202">
        <v>195</v>
      </c>
      <c r="F202" s="6">
        <f t="shared" si="40"/>
        <v>5.2729995585637468</v>
      </c>
      <c r="G202" s="5">
        <v>1702.6493385045901</v>
      </c>
      <c r="H202" s="6">
        <f t="shared" si="41"/>
        <v>7.4399407513600533</v>
      </c>
      <c r="I202" s="5">
        <v>205</v>
      </c>
      <c r="J202" s="6">
        <f t="shared" si="42"/>
        <v>5.3230099791384085</v>
      </c>
      <c r="K202" s="5">
        <v>1626459.49002385</v>
      </c>
      <c r="L202" s="6">
        <f t="shared" si="43"/>
        <v>14.301916118359648</v>
      </c>
      <c r="M202" s="5">
        <v>200</v>
      </c>
      <c r="N202" s="6">
        <f t="shared" si="44"/>
        <v>5.2983173665480363</v>
      </c>
      <c r="O202" s="5">
        <v>15244.3586695336</v>
      </c>
      <c r="P202" s="6">
        <f t="shared" si="45"/>
        <v>9.6319647902877801</v>
      </c>
      <c r="Q202">
        <v>207</v>
      </c>
      <c r="R202" s="6">
        <f t="shared" si="46"/>
        <v>5.3327187932653688</v>
      </c>
      <c r="S202">
        <v>24068</v>
      </c>
      <c r="T202" s="6">
        <f t="shared" si="47"/>
        <v>10.088638436340242</v>
      </c>
      <c r="U202">
        <v>201</v>
      </c>
      <c r="V202" s="6">
        <f t="shared" si="48"/>
        <v>5.3033049080590757</v>
      </c>
      <c r="W202" s="5">
        <v>13539</v>
      </c>
      <c r="X202" s="6">
        <f t="shared" si="49"/>
        <v>9.5133296884951104</v>
      </c>
      <c r="Y202" s="5">
        <v>208</v>
      </c>
      <c r="Z202" s="6">
        <f t="shared" si="50"/>
        <v>5.3375380797013179</v>
      </c>
      <c r="AA202">
        <v>144</v>
      </c>
      <c r="AB202" s="6">
        <f t="shared" si="51"/>
        <v>4.9698132995760007</v>
      </c>
    </row>
    <row r="203" spans="1:28" x14ac:dyDescent="0.3">
      <c r="A203" t="s">
        <v>156</v>
      </c>
      <c r="B203" t="s">
        <v>399</v>
      </c>
      <c r="C203">
        <v>168</v>
      </c>
      <c r="D203" s="6">
        <f t="shared" si="39"/>
        <v>5.1239639794032588</v>
      </c>
      <c r="E203">
        <v>161</v>
      </c>
      <c r="F203" s="6">
        <f t="shared" si="40"/>
        <v>5.0814043649844631</v>
      </c>
      <c r="G203" s="5">
        <v>1976.6330690534</v>
      </c>
      <c r="H203" s="6">
        <f t="shared" si="41"/>
        <v>7.5891502060730032</v>
      </c>
      <c r="I203" s="5">
        <v>202</v>
      </c>
      <c r="J203" s="6">
        <f t="shared" si="42"/>
        <v>5.3082676974012051</v>
      </c>
      <c r="K203" s="5">
        <v>1603622.92565607</v>
      </c>
      <c r="L203" s="6">
        <f t="shared" si="43"/>
        <v>14.287775956016512</v>
      </c>
      <c r="M203" s="5">
        <v>201</v>
      </c>
      <c r="N203" s="6">
        <f t="shared" si="44"/>
        <v>5.3033049080590757</v>
      </c>
      <c r="O203" s="5">
        <v>18712.168882720402</v>
      </c>
      <c r="P203" s="6">
        <f t="shared" si="45"/>
        <v>9.8369293335931243</v>
      </c>
      <c r="Q203">
        <v>204</v>
      </c>
      <c r="R203" s="6">
        <f t="shared" si="46"/>
        <v>5.3181199938442161</v>
      </c>
      <c r="S203">
        <v>22514</v>
      </c>
      <c r="T203" s="6">
        <f t="shared" si="47"/>
        <v>10.02189261691475</v>
      </c>
      <c r="U203">
        <v>202</v>
      </c>
      <c r="V203" s="6">
        <f t="shared" si="48"/>
        <v>5.3082676974012051</v>
      </c>
      <c r="W203" s="5">
        <v>16378</v>
      </c>
      <c r="X203" s="6">
        <f t="shared" si="49"/>
        <v>9.703694249830134</v>
      </c>
      <c r="Y203" s="5">
        <v>205</v>
      </c>
      <c r="Z203" s="6">
        <f t="shared" si="50"/>
        <v>5.3230099791384085</v>
      </c>
      <c r="AA203">
        <v>211</v>
      </c>
      <c r="AB203" s="6">
        <f t="shared" si="51"/>
        <v>5.3518581334760666</v>
      </c>
    </row>
    <row r="204" spans="1:28" x14ac:dyDescent="0.3">
      <c r="A204" t="s">
        <v>148</v>
      </c>
      <c r="B204" t="s">
        <v>340</v>
      </c>
      <c r="C204">
        <v>151</v>
      </c>
      <c r="D204" s="6">
        <f t="shared" si="39"/>
        <v>5.0172798368149243</v>
      </c>
      <c r="E204">
        <v>166</v>
      </c>
      <c r="F204" s="6">
        <f t="shared" si="40"/>
        <v>5.1119877883565437</v>
      </c>
      <c r="G204" s="5">
        <v>1225.7855306591</v>
      </c>
      <c r="H204" s="6">
        <f t="shared" si="41"/>
        <v>7.1113371669838399</v>
      </c>
      <c r="I204" s="5">
        <v>209</v>
      </c>
      <c r="J204" s="6">
        <f t="shared" si="42"/>
        <v>5.3423342519648109</v>
      </c>
      <c r="K204" s="5">
        <v>2866437.1633777502</v>
      </c>
      <c r="L204" s="6">
        <f t="shared" si="43"/>
        <v>14.868580410063879</v>
      </c>
      <c r="M204" s="5">
        <v>183</v>
      </c>
      <c r="N204" s="6">
        <f t="shared" si="44"/>
        <v>5.2094861528414214</v>
      </c>
      <c r="O204" s="5">
        <v>26433.7455937745</v>
      </c>
      <c r="P204" s="6">
        <f t="shared" si="45"/>
        <v>10.182396715066798</v>
      </c>
      <c r="Q204">
        <v>200</v>
      </c>
      <c r="R204" s="6">
        <f t="shared" si="46"/>
        <v>5.2983173665480363</v>
      </c>
      <c r="S204">
        <v>22205</v>
      </c>
      <c r="T204" s="6">
        <f t="shared" si="47"/>
        <v>10.008072767726203</v>
      </c>
      <c r="U204">
        <v>203</v>
      </c>
      <c r="V204" s="6">
        <f t="shared" si="48"/>
        <v>5.3132059790417872</v>
      </c>
      <c r="W204" s="5">
        <v>20919</v>
      </c>
      <c r="X204" s="6">
        <f t="shared" si="49"/>
        <v>9.9484131158891209</v>
      </c>
      <c r="Y204" s="5">
        <v>203</v>
      </c>
      <c r="Z204" s="6">
        <f t="shared" si="50"/>
        <v>5.3132059790417872</v>
      </c>
      <c r="AA204">
        <v>146</v>
      </c>
      <c r="AB204" s="6">
        <f t="shared" si="51"/>
        <v>4.9836066217083363</v>
      </c>
    </row>
    <row r="205" spans="1:28" x14ac:dyDescent="0.3">
      <c r="A205" t="s">
        <v>160</v>
      </c>
      <c r="B205" t="s">
        <v>375</v>
      </c>
      <c r="C205">
        <v>71</v>
      </c>
      <c r="D205" s="6">
        <f t="shared" si="39"/>
        <v>4.2626798770413155</v>
      </c>
      <c r="E205">
        <v>201</v>
      </c>
      <c r="F205" s="6">
        <f t="shared" si="40"/>
        <v>5.3033049080590757</v>
      </c>
      <c r="G205" s="5">
        <v>1897.12946283164</v>
      </c>
      <c r="H205" s="6">
        <f t="shared" si="41"/>
        <v>7.5480972136957813</v>
      </c>
      <c r="I205" s="5">
        <v>203</v>
      </c>
      <c r="J205" s="6">
        <f t="shared" si="42"/>
        <v>5.3132059790417872</v>
      </c>
      <c r="K205" s="5">
        <v>1336150.9571835999</v>
      </c>
      <c r="L205" s="6">
        <f t="shared" si="43"/>
        <v>14.105303618599516</v>
      </c>
      <c r="M205" s="5">
        <v>205</v>
      </c>
      <c r="N205" s="6">
        <f t="shared" si="44"/>
        <v>5.3230099791384085</v>
      </c>
      <c r="O205" s="5">
        <v>18657.3184198483</v>
      </c>
      <c r="P205" s="6">
        <f t="shared" si="45"/>
        <v>9.8339937566708091</v>
      </c>
      <c r="Q205">
        <v>205</v>
      </c>
      <c r="R205" s="6">
        <f t="shared" si="46"/>
        <v>5.3230099791384085</v>
      </c>
      <c r="S205">
        <v>21916</v>
      </c>
      <c r="T205" s="6">
        <f t="shared" si="47"/>
        <v>9.9949722426583065</v>
      </c>
      <c r="U205">
        <v>204</v>
      </c>
      <c r="V205" s="6">
        <f t="shared" si="48"/>
        <v>5.3181199938442161</v>
      </c>
      <c r="W205" s="5">
        <v>17717</v>
      </c>
      <c r="X205" s="6">
        <f t="shared" si="49"/>
        <v>9.7822799096004367</v>
      </c>
      <c r="Y205" s="5">
        <v>204</v>
      </c>
      <c r="Z205" s="6">
        <f t="shared" si="50"/>
        <v>5.3181199938442161</v>
      </c>
      <c r="AA205">
        <v>186</v>
      </c>
      <c r="AB205" s="6">
        <f t="shared" si="51"/>
        <v>5.2257466737132017</v>
      </c>
    </row>
    <row r="206" spans="1:28" x14ac:dyDescent="0.3">
      <c r="A206" t="s">
        <v>162</v>
      </c>
      <c r="B206" t="s">
        <v>396</v>
      </c>
      <c r="C206">
        <v>106</v>
      </c>
      <c r="D206" s="6">
        <f t="shared" si="39"/>
        <v>4.6634390941120669</v>
      </c>
      <c r="E206">
        <v>184</v>
      </c>
      <c r="F206" s="6">
        <f t="shared" si="40"/>
        <v>5.2149357576089859</v>
      </c>
      <c r="G206" s="5">
        <v>1885.2357851076599</v>
      </c>
      <c r="H206" s="6">
        <f t="shared" si="41"/>
        <v>7.5418081769973933</v>
      </c>
      <c r="I206" s="5">
        <v>204</v>
      </c>
      <c r="J206" s="6">
        <f t="shared" si="42"/>
        <v>5.3181199938442161</v>
      </c>
      <c r="K206" s="5">
        <v>3545193.0675339098</v>
      </c>
      <c r="L206" s="6">
        <f t="shared" si="43"/>
        <v>15.081103178393128</v>
      </c>
      <c r="M206" s="5">
        <v>170</v>
      </c>
      <c r="N206" s="6">
        <f t="shared" si="44"/>
        <v>5.1357984370502621</v>
      </c>
      <c r="O206" s="5">
        <v>23317.974403709799</v>
      </c>
      <c r="P206" s="6">
        <f t="shared" si="45"/>
        <v>10.05697977578742</v>
      </c>
      <c r="Q206">
        <v>202</v>
      </c>
      <c r="R206" s="6">
        <f t="shared" si="46"/>
        <v>5.3082676974012051</v>
      </c>
      <c r="S206">
        <v>19842</v>
      </c>
      <c r="T206" s="6">
        <f t="shared" si="47"/>
        <v>9.8955561822098481</v>
      </c>
      <c r="U206">
        <v>205</v>
      </c>
      <c r="V206" s="6">
        <f t="shared" si="48"/>
        <v>5.3230099791384085</v>
      </c>
      <c r="W206" s="5">
        <v>21555</v>
      </c>
      <c r="X206" s="6">
        <f t="shared" si="49"/>
        <v>9.9783630871812345</v>
      </c>
      <c r="Y206" s="5">
        <v>201</v>
      </c>
      <c r="Z206" s="6">
        <f t="shared" si="50"/>
        <v>5.3033049080590757</v>
      </c>
      <c r="AA206">
        <v>208</v>
      </c>
      <c r="AB206" s="6">
        <f t="shared" si="51"/>
        <v>5.3375380797013179</v>
      </c>
    </row>
    <row r="207" spans="1:28" x14ac:dyDescent="0.3">
      <c r="A207" t="s">
        <v>213</v>
      </c>
      <c r="B207" t="s">
        <v>391</v>
      </c>
      <c r="C207">
        <v>77</v>
      </c>
      <c r="D207" s="6">
        <f t="shared" si="39"/>
        <v>4.3438054218536841</v>
      </c>
      <c r="E207">
        <v>198</v>
      </c>
      <c r="F207" s="6">
        <f t="shared" si="40"/>
        <v>5.2882670306945352</v>
      </c>
      <c r="G207" s="5">
        <v>1228.0993635390601</v>
      </c>
      <c r="H207" s="6">
        <f t="shared" si="41"/>
        <v>7.1132230203677391</v>
      </c>
      <c r="I207" s="5">
        <v>208</v>
      </c>
      <c r="J207" s="6">
        <f t="shared" si="42"/>
        <v>5.3375380797013179</v>
      </c>
      <c r="K207" s="5">
        <v>1203589.3810393901</v>
      </c>
      <c r="L207" s="6">
        <f t="shared" si="43"/>
        <v>14.000818801033263</v>
      </c>
      <c r="M207" s="5">
        <v>209</v>
      </c>
      <c r="N207" s="6">
        <f t="shared" si="44"/>
        <v>5.3423342519648109</v>
      </c>
      <c r="O207" s="5">
        <v>15223.689895162101</v>
      </c>
      <c r="P207" s="6">
        <f t="shared" si="45"/>
        <v>9.6306080392967761</v>
      </c>
      <c r="Q207">
        <v>209</v>
      </c>
      <c r="R207" s="6">
        <f t="shared" si="46"/>
        <v>5.3423342519648109</v>
      </c>
      <c r="S207">
        <v>17534</v>
      </c>
      <c r="T207" s="6">
        <f t="shared" si="47"/>
        <v>9.7718971321485313</v>
      </c>
      <c r="U207">
        <v>206</v>
      </c>
      <c r="V207" s="6">
        <f t="shared" si="48"/>
        <v>5.3278761687895813</v>
      </c>
      <c r="W207" s="5">
        <v>16134</v>
      </c>
      <c r="X207" s="6">
        <f t="shared" si="49"/>
        <v>9.6886841254969198</v>
      </c>
      <c r="Y207" s="5">
        <v>207</v>
      </c>
      <c r="Z207" s="6">
        <f t="shared" si="50"/>
        <v>5.3327187932653688</v>
      </c>
      <c r="AA207">
        <v>203</v>
      </c>
      <c r="AB207" s="6">
        <f t="shared" si="51"/>
        <v>5.3132059790417872</v>
      </c>
    </row>
    <row r="208" spans="1:28" x14ac:dyDescent="0.3">
      <c r="A208" t="s">
        <v>151</v>
      </c>
      <c r="B208" t="s">
        <v>357</v>
      </c>
      <c r="C208">
        <v>97</v>
      </c>
      <c r="D208" s="6">
        <f t="shared" si="39"/>
        <v>4.5747109785033828</v>
      </c>
      <c r="E208">
        <v>189</v>
      </c>
      <c r="F208" s="6">
        <f t="shared" si="40"/>
        <v>5.2417470150596426</v>
      </c>
      <c r="G208" s="5">
        <v>2452.4581495596099</v>
      </c>
      <c r="H208" s="6">
        <f t="shared" si="41"/>
        <v>7.8048461268941685</v>
      </c>
      <c r="I208" s="5">
        <v>196</v>
      </c>
      <c r="J208" s="6">
        <f t="shared" si="42"/>
        <v>5.2781146592305168</v>
      </c>
      <c r="K208" s="5">
        <v>1476424.8853196299</v>
      </c>
      <c r="L208" s="6">
        <f t="shared" si="43"/>
        <v>14.205134105400719</v>
      </c>
      <c r="M208" s="5">
        <v>203</v>
      </c>
      <c r="N208" s="6">
        <f t="shared" si="44"/>
        <v>5.3132059790417872</v>
      </c>
      <c r="O208" s="5">
        <v>22403.707357429601</v>
      </c>
      <c r="P208" s="6">
        <f t="shared" si="45"/>
        <v>10.016981731176461</v>
      </c>
      <c r="Q208">
        <v>203</v>
      </c>
      <c r="R208" s="6">
        <f t="shared" si="46"/>
        <v>5.3132059790417872</v>
      </c>
      <c r="S208">
        <v>15825</v>
      </c>
      <c r="T208" s="6">
        <f t="shared" si="47"/>
        <v>9.6693462470123777</v>
      </c>
      <c r="U208">
        <v>207</v>
      </c>
      <c r="V208" s="6">
        <f t="shared" si="48"/>
        <v>5.3327187932653688</v>
      </c>
      <c r="W208" s="5">
        <v>20984</v>
      </c>
      <c r="X208" s="6">
        <f t="shared" si="49"/>
        <v>9.9515155215467104</v>
      </c>
      <c r="Y208" s="5">
        <v>202</v>
      </c>
      <c r="Z208" s="6">
        <f t="shared" si="50"/>
        <v>5.3082676974012051</v>
      </c>
      <c r="AA208">
        <v>167</v>
      </c>
      <c r="AB208" s="6">
        <f t="shared" si="51"/>
        <v>5.1179938124167554</v>
      </c>
    </row>
    <row r="209" spans="1:28" x14ac:dyDescent="0.3">
      <c r="A209" t="s">
        <v>147</v>
      </c>
      <c r="B209" t="s">
        <v>346</v>
      </c>
      <c r="C209">
        <v>54</v>
      </c>
      <c r="D209" s="6">
        <f t="shared" si="39"/>
        <v>3.9889840465642745</v>
      </c>
      <c r="E209">
        <v>206</v>
      </c>
      <c r="F209" s="6">
        <f t="shared" si="40"/>
        <v>5.3278761687895813</v>
      </c>
      <c r="G209" s="5">
        <v>1372.2858903710501</v>
      </c>
      <c r="H209" s="6">
        <f t="shared" si="41"/>
        <v>7.2242331614848085</v>
      </c>
      <c r="I209" s="5">
        <v>207</v>
      </c>
      <c r="J209" s="6">
        <f t="shared" si="42"/>
        <v>5.3327187932653688</v>
      </c>
      <c r="K209" s="5">
        <v>928782.60113636195</v>
      </c>
      <c r="L209" s="6">
        <f t="shared" si="43"/>
        <v>13.741629976563704</v>
      </c>
      <c r="M209" s="5">
        <v>213</v>
      </c>
      <c r="N209" s="6">
        <f t="shared" si="44"/>
        <v>5.3612921657094255</v>
      </c>
      <c r="O209" s="5">
        <v>11515.3900468019</v>
      </c>
      <c r="P209" s="6">
        <f t="shared" si="45"/>
        <v>9.3514396846122363</v>
      </c>
      <c r="Q209">
        <v>212</v>
      </c>
      <c r="R209" s="6">
        <f t="shared" si="46"/>
        <v>5.3565862746720123</v>
      </c>
      <c r="S209">
        <v>14982</v>
      </c>
      <c r="T209" s="6">
        <f t="shared" si="47"/>
        <v>9.614604759507829</v>
      </c>
      <c r="U209">
        <v>208</v>
      </c>
      <c r="V209" s="6">
        <f t="shared" si="48"/>
        <v>5.3375380797013179</v>
      </c>
      <c r="W209" s="5">
        <v>11320</v>
      </c>
      <c r="X209" s="6">
        <f t="shared" si="49"/>
        <v>9.3343263517571735</v>
      </c>
      <c r="Y209" s="5">
        <v>212</v>
      </c>
      <c r="Z209" s="6">
        <f t="shared" si="50"/>
        <v>5.3565862746720123</v>
      </c>
      <c r="AA209">
        <v>154</v>
      </c>
      <c r="AB209" s="6">
        <f t="shared" si="51"/>
        <v>5.0369526024136295</v>
      </c>
    </row>
    <row r="210" spans="1:28" x14ac:dyDescent="0.3">
      <c r="A210" t="s">
        <v>149</v>
      </c>
      <c r="B210" t="s">
        <v>345</v>
      </c>
      <c r="C210">
        <v>82</v>
      </c>
      <c r="D210" s="6">
        <f t="shared" si="39"/>
        <v>4.4067192472642533</v>
      </c>
      <c r="E210">
        <v>197</v>
      </c>
      <c r="F210" s="6">
        <f t="shared" si="40"/>
        <v>5.2832037287379885</v>
      </c>
      <c r="G210" s="5">
        <v>806.63876315174105</v>
      </c>
      <c r="H210" s="6">
        <f t="shared" si="41"/>
        <v>6.69287593875013</v>
      </c>
      <c r="I210" s="5">
        <v>212</v>
      </c>
      <c r="J210" s="6">
        <f t="shared" si="42"/>
        <v>5.3565862746720123</v>
      </c>
      <c r="K210" s="5">
        <v>1419186.92156702</v>
      </c>
      <c r="L210" s="6">
        <f t="shared" si="43"/>
        <v>14.16559467513917</v>
      </c>
      <c r="M210" s="5">
        <v>204</v>
      </c>
      <c r="N210" s="6">
        <f t="shared" si="44"/>
        <v>5.3181199938442161</v>
      </c>
      <c r="O210" s="5">
        <v>16296.2914325823</v>
      </c>
      <c r="P210" s="6">
        <f t="shared" si="45"/>
        <v>9.6986928414348927</v>
      </c>
      <c r="Q210">
        <v>206</v>
      </c>
      <c r="R210" s="6">
        <f t="shared" si="46"/>
        <v>5.3278761687895813</v>
      </c>
      <c r="S210">
        <v>11685</v>
      </c>
      <c r="T210" s="6">
        <f t="shared" si="47"/>
        <v>9.3660612469729578</v>
      </c>
      <c r="U210">
        <v>209</v>
      </c>
      <c r="V210" s="6">
        <f t="shared" si="48"/>
        <v>5.3423342519648109</v>
      </c>
      <c r="W210" s="5">
        <v>16247</v>
      </c>
      <c r="X210" s="6">
        <f t="shared" si="49"/>
        <v>9.6956635553297499</v>
      </c>
      <c r="Y210" s="5">
        <v>206</v>
      </c>
      <c r="Z210" s="6">
        <f t="shared" si="50"/>
        <v>5.3278761687895813</v>
      </c>
      <c r="AA210">
        <v>153</v>
      </c>
      <c r="AB210" s="6">
        <f t="shared" si="51"/>
        <v>5.0304379213924353</v>
      </c>
    </row>
    <row r="211" spans="1:28" x14ac:dyDescent="0.3">
      <c r="A211" t="s">
        <v>212</v>
      </c>
      <c r="B211" t="s">
        <v>374</v>
      </c>
      <c r="C211">
        <v>60</v>
      </c>
      <c r="D211" s="6">
        <f t="shared" si="39"/>
        <v>4.0943445622221004</v>
      </c>
      <c r="E211">
        <v>204</v>
      </c>
      <c r="F211" s="6">
        <f t="shared" si="40"/>
        <v>5.3181199938442161</v>
      </c>
      <c r="G211" s="5">
        <v>510.57244759214802</v>
      </c>
      <c r="H211" s="6">
        <f t="shared" si="41"/>
        <v>6.2355325425056707</v>
      </c>
      <c r="I211" s="5">
        <v>213</v>
      </c>
      <c r="J211" s="6">
        <f t="shared" si="42"/>
        <v>5.3612921657094255</v>
      </c>
      <c r="K211" s="5">
        <v>1041518.0368751</v>
      </c>
      <c r="L211" s="6">
        <f t="shared" si="43"/>
        <v>13.856189857704209</v>
      </c>
      <c r="M211" s="5">
        <v>211</v>
      </c>
      <c r="N211" s="6">
        <f t="shared" si="44"/>
        <v>5.3518581334760666</v>
      </c>
      <c r="O211" s="5">
        <v>9951.0255480821797</v>
      </c>
      <c r="P211" s="6">
        <f t="shared" si="45"/>
        <v>9.205430895000287</v>
      </c>
      <c r="Q211">
        <v>213</v>
      </c>
      <c r="R211" s="6">
        <f t="shared" si="46"/>
        <v>5.3612921657094255</v>
      </c>
      <c r="S211">
        <v>11214</v>
      </c>
      <c r="T211" s="6">
        <f t="shared" si="47"/>
        <v>9.3249182766836185</v>
      </c>
      <c r="U211">
        <v>210</v>
      </c>
      <c r="V211" s="6">
        <f t="shared" si="48"/>
        <v>5.3471075307174685</v>
      </c>
      <c r="W211" s="5">
        <v>9392</v>
      </c>
      <c r="X211" s="6">
        <f t="shared" si="49"/>
        <v>9.1476135420678784</v>
      </c>
      <c r="Y211" s="5">
        <v>213</v>
      </c>
      <c r="Z211" s="6">
        <f t="shared" si="50"/>
        <v>5.3612921657094255</v>
      </c>
      <c r="AA211">
        <v>185</v>
      </c>
      <c r="AB211" s="6">
        <f t="shared" si="51"/>
        <v>5.2203558250783244</v>
      </c>
    </row>
    <row r="212" spans="1:28" x14ac:dyDescent="0.3">
      <c r="A212" t="s">
        <v>154</v>
      </c>
      <c r="B212" t="s">
        <v>360</v>
      </c>
      <c r="C212">
        <v>49</v>
      </c>
      <c r="D212" s="6">
        <f t="shared" si="39"/>
        <v>3.8918202981106265</v>
      </c>
      <c r="E212">
        <v>209</v>
      </c>
      <c r="F212" s="6">
        <f t="shared" si="40"/>
        <v>5.3423342519648109</v>
      </c>
      <c r="G212" s="5">
        <v>1205.3771879845899</v>
      </c>
      <c r="H212" s="6">
        <f t="shared" si="41"/>
        <v>7.0945478160188546</v>
      </c>
      <c r="I212" s="5">
        <v>210</v>
      </c>
      <c r="J212" s="6">
        <f t="shared" si="42"/>
        <v>5.3471075307174685</v>
      </c>
      <c r="K212" s="5">
        <v>1071848.32578926</v>
      </c>
      <c r="L212" s="6">
        <f t="shared" si="43"/>
        <v>13.884895123465752</v>
      </c>
      <c r="M212" s="5">
        <v>210</v>
      </c>
      <c r="N212" s="6">
        <f t="shared" si="44"/>
        <v>5.3471075307174685</v>
      </c>
      <c r="O212" s="5">
        <v>15225.829065706999</v>
      </c>
      <c r="P212" s="6">
        <f t="shared" si="45"/>
        <v>9.6307485453291495</v>
      </c>
      <c r="Q212">
        <v>208</v>
      </c>
      <c r="R212" s="6">
        <f t="shared" si="46"/>
        <v>5.3375380797013179</v>
      </c>
      <c r="S212">
        <v>10957</v>
      </c>
      <c r="T212" s="6">
        <f t="shared" si="47"/>
        <v>9.301733800405394</v>
      </c>
      <c r="U212">
        <v>211</v>
      </c>
      <c r="V212" s="6">
        <f t="shared" si="48"/>
        <v>5.3518581334760666</v>
      </c>
      <c r="W212" s="5">
        <v>13085</v>
      </c>
      <c r="X212" s="6">
        <f t="shared" si="49"/>
        <v>9.4792218149642462</v>
      </c>
      <c r="Y212" s="5">
        <v>210</v>
      </c>
      <c r="Z212" s="6">
        <f t="shared" si="50"/>
        <v>5.3471075307174685</v>
      </c>
      <c r="AA212">
        <v>170</v>
      </c>
      <c r="AB212" s="6">
        <f t="shared" si="51"/>
        <v>5.1357984370502621</v>
      </c>
    </row>
    <row r="213" spans="1:28" x14ac:dyDescent="0.3">
      <c r="A213" t="s">
        <v>155</v>
      </c>
      <c r="B213" t="s">
        <v>401</v>
      </c>
      <c r="C213">
        <v>50</v>
      </c>
      <c r="D213" s="6">
        <f t="shared" si="39"/>
        <v>3.912023005428146</v>
      </c>
      <c r="E213">
        <v>208</v>
      </c>
      <c r="F213" s="6">
        <f t="shared" si="40"/>
        <v>5.3375380797013179</v>
      </c>
      <c r="G213" s="5">
        <v>872.20286364234403</v>
      </c>
      <c r="H213" s="6">
        <f t="shared" si="41"/>
        <v>6.7710220386437534</v>
      </c>
      <c r="I213" s="5">
        <v>211</v>
      </c>
      <c r="J213" s="6">
        <f t="shared" si="42"/>
        <v>5.3518581334760666</v>
      </c>
      <c r="K213" s="5">
        <v>1258828.8464609301</v>
      </c>
      <c r="L213" s="6">
        <f t="shared" si="43"/>
        <v>14.045692359751047</v>
      </c>
      <c r="M213" s="5">
        <v>206</v>
      </c>
      <c r="N213" s="6">
        <f t="shared" si="44"/>
        <v>5.3278761687895813</v>
      </c>
      <c r="O213" s="5">
        <v>13681.7594803752</v>
      </c>
      <c r="P213" s="6">
        <f t="shared" si="45"/>
        <v>9.5238187998925774</v>
      </c>
      <c r="Q213">
        <v>211</v>
      </c>
      <c r="R213" s="6">
        <f t="shared" si="46"/>
        <v>5.3518581334760666</v>
      </c>
      <c r="S213">
        <v>10837</v>
      </c>
      <c r="T213" s="6">
        <f t="shared" si="47"/>
        <v>9.2907214839229955</v>
      </c>
      <c r="U213">
        <v>212</v>
      </c>
      <c r="V213" s="6">
        <f t="shared" si="48"/>
        <v>5.3565862746720123</v>
      </c>
      <c r="W213" s="5">
        <v>12848</v>
      </c>
      <c r="X213" s="6">
        <f t="shared" si="49"/>
        <v>9.4609434361865432</v>
      </c>
      <c r="Y213" s="5">
        <v>211</v>
      </c>
      <c r="Z213" s="6">
        <f t="shared" si="50"/>
        <v>5.3518581334760666</v>
      </c>
      <c r="AA213">
        <v>213</v>
      </c>
      <c r="AB213" s="6">
        <f t="shared" si="51"/>
        <v>5.3612921657094255</v>
      </c>
    </row>
    <row r="214" spans="1:28" x14ac:dyDescent="0.3">
      <c r="A214" t="s">
        <v>150</v>
      </c>
      <c r="B214" t="s">
        <v>417</v>
      </c>
      <c r="C214">
        <v>96</v>
      </c>
      <c r="D214" s="6">
        <f t="shared" si="39"/>
        <v>4.5643481914678361</v>
      </c>
      <c r="E214">
        <v>191</v>
      </c>
      <c r="F214" s="6">
        <f t="shared" si="40"/>
        <v>5.2522734280466299</v>
      </c>
      <c r="G214" s="5">
        <v>2952.0656014309898</v>
      </c>
      <c r="H214" s="6">
        <f t="shared" si="41"/>
        <v>7.9902604081804176</v>
      </c>
      <c r="I214" s="5">
        <v>193</v>
      </c>
      <c r="J214" s="6">
        <f t="shared" si="42"/>
        <v>5.2626901889048856</v>
      </c>
      <c r="K214" s="5">
        <v>1220630.56447425</v>
      </c>
      <c r="L214" s="6">
        <f t="shared" si="43"/>
        <v>14.014878139311753</v>
      </c>
      <c r="M214" s="5">
        <v>207</v>
      </c>
      <c r="N214" s="6">
        <f t="shared" si="44"/>
        <v>5.3327187932653688</v>
      </c>
      <c r="O214" s="5">
        <v>14716.314423743501</v>
      </c>
      <c r="P214" s="6">
        <f t="shared" si="45"/>
        <v>9.5967119821110831</v>
      </c>
      <c r="Q214">
        <v>210</v>
      </c>
      <c r="R214" s="6">
        <f t="shared" si="46"/>
        <v>5.3471075307174685</v>
      </c>
      <c r="S214">
        <v>8499</v>
      </c>
      <c r="T214" s="6">
        <f t="shared" si="47"/>
        <v>9.0477037884986267</v>
      </c>
      <c r="U214">
        <v>213</v>
      </c>
      <c r="V214" s="6">
        <f t="shared" si="48"/>
        <v>5.3612921657094255</v>
      </c>
      <c r="W214" s="5">
        <v>13426</v>
      </c>
      <c r="X214" s="6">
        <f t="shared" si="49"/>
        <v>9.5049484044986965</v>
      </c>
      <c r="Y214" s="5">
        <v>209</v>
      </c>
      <c r="Z214" s="6">
        <f t="shared" si="50"/>
        <v>5.3423342519648109</v>
      </c>
      <c r="AA214">
        <v>129</v>
      </c>
      <c r="AB214" s="6">
        <f t="shared" si="51"/>
        <v>4.8598124043616719</v>
      </c>
    </row>
    <row r="215" spans="1:28" x14ac:dyDescent="0.3">
      <c r="D215" s="6"/>
      <c r="F215" s="6"/>
      <c r="G215" s="5"/>
      <c r="H215" s="6"/>
      <c r="I215" s="5"/>
      <c r="J215" s="6"/>
      <c r="K215" s="5"/>
      <c r="L215" s="6"/>
      <c r="M215" s="5"/>
      <c r="N215" s="6"/>
      <c r="O215" s="5"/>
      <c r="P215" s="6"/>
      <c r="R215" s="6"/>
      <c r="T215" s="6"/>
      <c r="V215" s="6"/>
      <c r="W215" s="5"/>
      <c r="X215" s="6"/>
      <c r="Y215" s="5"/>
      <c r="Z215" s="6"/>
      <c r="AB215" s="6"/>
    </row>
    <row r="216" spans="1:28" x14ac:dyDescent="0.3">
      <c r="C216" s="22" t="s">
        <v>478</v>
      </c>
      <c r="E216" s="22" t="s">
        <v>479</v>
      </c>
    </row>
    <row r="217" spans="1:28" x14ac:dyDescent="0.3">
      <c r="B217" s="13" t="s">
        <v>459</v>
      </c>
      <c r="C217" s="11" cm="1">
        <f t="array" ref="C217:D217">LINEST(P2:P214,R2:R214,TRUE,FALSE)</f>
        <v>-1.0610325718064424</v>
      </c>
      <c r="D217" s="11">
        <v>16.455895460471496</v>
      </c>
      <c r="E217" s="11">
        <f>_xlfn.T.TEST(P2:P214,R2:R214,2,1)</f>
        <v>5.9303500213508249E-126</v>
      </c>
      <c r="F217" s="4"/>
    </row>
    <row r="218" spans="1:28" x14ac:dyDescent="0.3">
      <c r="B218" s="13" t="s">
        <v>460</v>
      </c>
      <c r="C218" s="11" cm="1">
        <f t="array" ref="C218:D218">LINEST(T2:T214,V2:V214,TRUE,FALSE)</f>
        <v>-1.0708691500181375</v>
      </c>
      <c r="D218" s="11">
        <v>16.510480205353499</v>
      </c>
      <c r="E218" s="11">
        <f>_xlfn.T.TEST(T2:T214,V2:V214,2,1)</f>
        <v>1.7954268887903595E-125</v>
      </c>
      <c r="F218" s="4"/>
    </row>
    <row r="219" spans="1:28" x14ac:dyDescent="0.3">
      <c r="B219" s="13" t="s">
        <v>461</v>
      </c>
      <c r="C219" s="11" cm="1">
        <f t="array" ref="C219:D219">LINEST(X2:X214,Z2:Z214,TRUE,FALSE)</f>
        <v>-1.0510150859613256</v>
      </c>
      <c r="D219" s="11">
        <v>16.425719649849665</v>
      </c>
      <c r="E219" s="11">
        <f>_xlfn.T.TEST(X2:X214,Z2:Z214,2,1)</f>
        <v>2.3716727935695769E-126</v>
      </c>
      <c r="F219" s="4"/>
    </row>
    <row r="220" spans="1:28" x14ac:dyDescent="0.3">
      <c r="B220" s="13" t="s">
        <v>462</v>
      </c>
      <c r="C220" s="11" cm="1">
        <f t="array" ref="C220:D220">LINEST(D2:D214,F2:F214,TRUE,FALSE)</f>
        <v>-1.4387637847088941</v>
      </c>
      <c r="D220" s="11">
        <v>12.343788005427474</v>
      </c>
      <c r="E220" s="11">
        <f>_xlfn.T.TEST(D2:D214,F2:F214,2,1)</f>
        <v>1.5559643567289584E-20</v>
      </c>
      <c r="F220" s="4"/>
    </row>
    <row r="221" spans="1:28" x14ac:dyDescent="0.3">
      <c r="B221" s="13" t="s">
        <v>463</v>
      </c>
      <c r="C221" s="11" cm="1">
        <f t="array" ref="C221:D221">LINEST(L2:L214,N2:N214,TRUE,FALSE)</f>
        <v>-1.2346378731413914</v>
      </c>
      <c r="D221" s="11">
        <v>21.391634866747616</v>
      </c>
      <c r="E221" s="11">
        <f>_xlfn.T.TEST(L2:L214,N2:N214,2,1)</f>
        <v>7.0240423375566606E-159</v>
      </c>
    </row>
    <row r="222" spans="1:28" x14ac:dyDescent="0.3">
      <c r="B222" s="13" t="s">
        <v>464</v>
      </c>
      <c r="C222" s="11" cm="1">
        <f t="array" ref="C222:D222">LINEST(H2:H214,J2:J214,TRUE,FALSE)</f>
        <v>-1.226662847391075</v>
      </c>
      <c r="D222" s="11">
        <v>14.909911430219893</v>
      </c>
      <c r="E222" s="11">
        <f>_xlfn.T.TEST(H2:H214,J2:J214,2,1)</f>
        <v>2.0458411803528337E-89</v>
      </c>
    </row>
    <row r="223" spans="1:28" x14ac:dyDescent="0.3">
      <c r="B223" s="13" t="s">
        <v>474</v>
      </c>
      <c r="C223" s="11" cm="1">
        <f t="array" ref="C223:D223">LINEST(T2:T124,V2:V124,TRUE,FALSE)</f>
        <v>-0.83877777331336345</v>
      </c>
      <c r="D223" s="11">
        <v>15.737841222920093</v>
      </c>
      <c r="E223" s="11">
        <f>_xlfn.T.TEST(T2:T124,V2:V124,2,1)</f>
        <v>1.3325264263311297E-88</v>
      </c>
    </row>
    <row r="224" spans="1:28" x14ac:dyDescent="0.3">
      <c r="B224" s="3"/>
      <c r="C224" s="4"/>
      <c r="D224" s="4"/>
      <c r="E224" s="4"/>
    </row>
    <row r="225" spans="2:5" x14ac:dyDescent="0.3">
      <c r="C225" s="22" t="s">
        <v>480</v>
      </c>
      <c r="D225" s="22" t="s">
        <v>481</v>
      </c>
      <c r="E225" s="22" t="s">
        <v>482</v>
      </c>
    </row>
    <row r="226" spans="2:5" x14ac:dyDescent="0.3">
      <c r="B226" s="23" t="s">
        <v>475</v>
      </c>
      <c r="C226" s="16">
        <f>_xlfn.STDEV.P(O2:O214)</f>
        <v>673704.20918085496</v>
      </c>
      <c r="D226" s="17">
        <f>AVERAGE(O2:O214)</f>
        <v>286910.02784793387</v>
      </c>
      <c r="E226" s="11">
        <f>C226/D226</f>
        <v>2.3481375476284403</v>
      </c>
    </row>
    <row r="227" spans="2:5" x14ac:dyDescent="0.3">
      <c r="B227" s="23" t="s">
        <v>476</v>
      </c>
      <c r="C227" s="16">
        <f>_xlfn.STDEV.P(S2:S214)</f>
        <v>660295.46667997481</v>
      </c>
      <c r="D227" s="16">
        <f>AVERAGE(S2:S214)</f>
        <v>289856.30046948354</v>
      </c>
      <c r="E227" s="11">
        <f>C227/D227</f>
        <v>2.2780097089850617</v>
      </c>
    </row>
    <row r="228" spans="2:5" x14ac:dyDescent="0.3">
      <c r="B228" s="23" t="s">
        <v>477</v>
      </c>
      <c r="C228" s="16">
        <f>_xlfn.STDEV.P(W2:W214)</f>
        <v>639785.60590030346</v>
      </c>
      <c r="D228" s="17">
        <f>AVERAGE(W2:W214)</f>
        <v>283465.04694835679</v>
      </c>
      <c r="E228" s="11">
        <f>C228/D228</f>
        <v>2.2570176210009523</v>
      </c>
    </row>
  </sheetData>
  <autoFilter ref="A1:AB214" xr:uid="{E3C369F6-534C-4C98-88E3-5493AF549372}">
    <sortState xmlns:xlrd2="http://schemas.microsoft.com/office/spreadsheetml/2017/richdata2" ref="A2:AB214">
      <sortCondition ref="U1:U214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458E4-B7E6-4D85-9D1E-1AA13A4F1D61}">
  <dimension ref="A1:M17"/>
  <sheetViews>
    <sheetView zoomScale="107" zoomScaleNormal="107" workbookViewId="0">
      <selection activeCell="B21" sqref="B21"/>
    </sheetView>
  </sheetViews>
  <sheetFormatPr defaultRowHeight="14.4" x14ac:dyDescent="0.3"/>
  <cols>
    <col min="1" max="1" width="45.44140625" bestFit="1" customWidth="1"/>
    <col min="2" max="2" width="24.5546875" customWidth="1"/>
    <col min="3" max="3" width="15.21875" customWidth="1"/>
    <col min="4" max="4" width="23.77734375" customWidth="1"/>
    <col min="5" max="5" width="26.109375" customWidth="1"/>
    <col min="6" max="6" width="17.88671875" customWidth="1"/>
    <col min="7" max="7" width="18.109375" customWidth="1"/>
    <col min="8" max="8" width="21.88671875" customWidth="1"/>
    <col min="9" max="9" width="13.21875" customWidth="1"/>
    <col min="10" max="10" width="24.6640625" bestFit="1" customWidth="1"/>
    <col min="11" max="11" width="14.88671875" bestFit="1" customWidth="1"/>
    <col min="12" max="12" width="26.109375" bestFit="1" customWidth="1"/>
    <col min="13" max="13" width="16.5546875" bestFit="1" customWidth="1"/>
  </cols>
  <sheetData>
    <row r="1" spans="1:13" s="3" customFormat="1" x14ac:dyDescent="0.3">
      <c r="A1" s="13" t="s">
        <v>483</v>
      </c>
      <c r="B1" s="13" t="s">
        <v>215</v>
      </c>
      <c r="C1" s="13" t="s">
        <v>218</v>
      </c>
      <c r="D1" s="13" t="s">
        <v>450</v>
      </c>
      <c r="E1" s="13" t="s">
        <v>451</v>
      </c>
      <c r="F1" s="13" t="s">
        <v>445</v>
      </c>
      <c r="G1" s="13" t="s">
        <v>447</v>
      </c>
      <c r="H1" s="13" t="s">
        <v>216</v>
      </c>
      <c r="I1" s="13" t="s">
        <v>219</v>
      </c>
      <c r="J1" s="13" t="s">
        <v>217</v>
      </c>
      <c r="K1" s="13" t="s">
        <v>220</v>
      </c>
      <c r="L1" s="13" t="s">
        <v>442</v>
      </c>
      <c r="M1" s="13" t="s">
        <v>441</v>
      </c>
    </row>
    <row r="2" spans="1:13" x14ac:dyDescent="0.3">
      <c r="A2" s="16" t="s">
        <v>221</v>
      </c>
      <c r="B2" s="16">
        <v>79189</v>
      </c>
      <c r="C2" s="16">
        <v>1</v>
      </c>
      <c r="D2" s="16">
        <v>854198.79049518495</v>
      </c>
      <c r="E2" s="16">
        <v>1</v>
      </c>
      <c r="F2" s="16">
        <v>878526133.72834396</v>
      </c>
      <c r="G2" s="16">
        <v>1</v>
      </c>
      <c r="H2" s="16">
        <v>5659778.5116664302</v>
      </c>
      <c r="I2" s="16">
        <v>1</v>
      </c>
      <c r="J2" s="16">
        <v>4784240</v>
      </c>
      <c r="K2" s="16">
        <v>1</v>
      </c>
      <c r="L2" s="16">
        <v>5210410</v>
      </c>
      <c r="M2" s="16">
        <v>1</v>
      </c>
    </row>
    <row r="3" spans="1:13" x14ac:dyDescent="0.3">
      <c r="A3" s="16" t="s">
        <v>223</v>
      </c>
      <c r="B3" s="16">
        <v>64640</v>
      </c>
      <c r="C3" s="16">
        <v>2</v>
      </c>
      <c r="D3" s="16">
        <v>578634.98128067295</v>
      </c>
      <c r="E3" s="16">
        <v>3</v>
      </c>
      <c r="F3" s="16">
        <v>584560310.70625806</v>
      </c>
      <c r="G3" s="16">
        <v>2</v>
      </c>
      <c r="H3" s="16">
        <v>4520163.5693632504</v>
      </c>
      <c r="I3" s="16">
        <v>2</v>
      </c>
      <c r="J3" s="16">
        <v>4698599</v>
      </c>
      <c r="K3" s="16">
        <v>2</v>
      </c>
      <c r="L3" s="16">
        <v>4574835</v>
      </c>
      <c r="M3" s="16">
        <v>2</v>
      </c>
    </row>
    <row r="4" spans="1:13" x14ac:dyDescent="0.3">
      <c r="A4" s="16" t="s">
        <v>224</v>
      </c>
      <c r="B4" s="16">
        <v>38499</v>
      </c>
      <c r="C4" s="16">
        <v>5</v>
      </c>
      <c r="D4" s="16">
        <v>313613.52228049998</v>
      </c>
      <c r="E4" s="16">
        <v>5</v>
      </c>
      <c r="F4" s="16">
        <v>565702527.17759502</v>
      </c>
      <c r="G4" s="16">
        <v>4</v>
      </c>
      <c r="H4" s="16">
        <v>4184944.16556801</v>
      </c>
      <c r="I4" s="16">
        <v>3</v>
      </c>
      <c r="J4" s="16">
        <v>4223177</v>
      </c>
      <c r="K4" s="16">
        <v>3</v>
      </c>
      <c r="L4" s="16">
        <v>3990201</v>
      </c>
      <c r="M4" s="16">
        <v>3</v>
      </c>
    </row>
    <row r="5" spans="1:13" x14ac:dyDescent="0.3">
      <c r="A5" s="16" t="s">
        <v>222</v>
      </c>
      <c r="B5" s="16">
        <v>41410</v>
      </c>
      <c r="C5" s="16">
        <v>4</v>
      </c>
      <c r="D5" s="16">
        <v>694371.71922450198</v>
      </c>
      <c r="E5" s="16">
        <v>2</v>
      </c>
      <c r="F5" s="16">
        <v>392918913.67743301</v>
      </c>
      <c r="G5" s="16">
        <v>5</v>
      </c>
      <c r="H5" s="16">
        <v>3926676.80570962</v>
      </c>
      <c r="I5" s="16">
        <v>4</v>
      </c>
      <c r="J5" s="16">
        <v>4054357</v>
      </c>
      <c r="K5" s="16">
        <v>4</v>
      </c>
      <c r="L5" s="16">
        <v>3568623</v>
      </c>
      <c r="M5" s="16">
        <v>4</v>
      </c>
    </row>
    <row r="6" spans="1:13" x14ac:dyDescent="0.3">
      <c r="A6" s="16" t="s">
        <v>225</v>
      </c>
      <c r="B6" s="16">
        <v>48456</v>
      </c>
      <c r="C6" s="16">
        <v>3</v>
      </c>
      <c r="D6" s="16">
        <v>517743.35952433001</v>
      </c>
      <c r="E6" s="16">
        <v>4</v>
      </c>
      <c r="F6" s="16">
        <v>567537083.47284305</v>
      </c>
      <c r="G6" s="16">
        <v>3</v>
      </c>
      <c r="H6" s="16">
        <v>3723480.7820798298</v>
      </c>
      <c r="I6" s="16">
        <v>5</v>
      </c>
      <c r="J6" s="16">
        <v>4025333</v>
      </c>
      <c r="K6" s="16">
        <v>5</v>
      </c>
      <c r="L6" s="16">
        <v>3545909</v>
      </c>
      <c r="M6" s="16">
        <v>5</v>
      </c>
    </row>
    <row r="7" spans="1:13" x14ac:dyDescent="0.3">
      <c r="A7" s="16" t="s">
        <v>227</v>
      </c>
      <c r="B7" s="16">
        <v>12121</v>
      </c>
      <c r="C7" s="16">
        <v>6</v>
      </c>
      <c r="D7" s="16">
        <v>202757.36543298099</v>
      </c>
      <c r="E7" s="16">
        <v>7</v>
      </c>
      <c r="F7" s="16">
        <v>156633909.884671</v>
      </c>
      <c r="G7" s="16">
        <v>6</v>
      </c>
      <c r="H7" s="16">
        <v>1367413.53094838</v>
      </c>
      <c r="I7" s="16">
        <v>6</v>
      </c>
      <c r="J7" s="16">
        <v>1174572</v>
      </c>
      <c r="K7" s="16">
        <v>6</v>
      </c>
      <c r="L7" s="16">
        <v>1408984</v>
      </c>
      <c r="M7" s="16">
        <v>6</v>
      </c>
    </row>
    <row r="8" spans="1:13" x14ac:dyDescent="0.3">
      <c r="A8" s="16" t="s">
        <v>238</v>
      </c>
      <c r="B8" s="16">
        <v>6272</v>
      </c>
      <c r="C8" s="16">
        <v>8</v>
      </c>
      <c r="D8" s="16">
        <v>187095.10395202099</v>
      </c>
      <c r="E8" s="16">
        <v>8</v>
      </c>
      <c r="F8" s="16">
        <v>87435245.172435403</v>
      </c>
      <c r="G8" s="16">
        <v>11</v>
      </c>
      <c r="H8" s="16">
        <v>910126.82527254499</v>
      </c>
      <c r="I8" s="16">
        <v>7</v>
      </c>
      <c r="J8" s="16">
        <v>967361</v>
      </c>
      <c r="K8" s="16">
        <v>7</v>
      </c>
      <c r="L8" s="16">
        <v>927472</v>
      </c>
      <c r="M8" s="16">
        <v>7</v>
      </c>
    </row>
    <row r="9" spans="1:13" x14ac:dyDescent="0.3">
      <c r="A9" s="16" t="s">
        <v>237</v>
      </c>
      <c r="B9" s="16">
        <v>6898</v>
      </c>
      <c r="C9" s="16">
        <v>7</v>
      </c>
      <c r="D9" s="16">
        <v>98559.039705864605</v>
      </c>
      <c r="E9" s="16">
        <v>12</v>
      </c>
      <c r="F9" s="16">
        <v>118932744.392537</v>
      </c>
      <c r="G9" s="16">
        <v>7</v>
      </c>
      <c r="H9" s="16">
        <v>904448.63490054396</v>
      </c>
      <c r="I9" s="16">
        <v>8</v>
      </c>
      <c r="J9" s="16">
        <v>808543</v>
      </c>
      <c r="K9" s="16">
        <v>12</v>
      </c>
      <c r="L9" s="16">
        <v>841231</v>
      </c>
      <c r="M9" s="16">
        <v>9</v>
      </c>
    </row>
    <row r="10" spans="1:13" x14ac:dyDescent="0.3">
      <c r="A10" s="22" t="s">
        <v>491</v>
      </c>
      <c r="B10" s="13">
        <f>SUM(B2:B9)</f>
        <v>297485</v>
      </c>
      <c r="C10" s="22" t="s">
        <v>491</v>
      </c>
      <c r="D10" s="13">
        <f>SUM(D2:D9)</f>
        <v>3446973.8818960567</v>
      </c>
      <c r="E10" s="22" t="s">
        <v>491</v>
      </c>
      <c r="F10" s="13">
        <f>SUM(F2:F9)</f>
        <v>3352246868.2121167</v>
      </c>
      <c r="G10" s="16"/>
      <c r="H10" s="16"/>
      <c r="I10" s="22" t="s">
        <v>491</v>
      </c>
      <c r="J10" s="13">
        <f>SUM(J2:J9)</f>
        <v>24736182</v>
      </c>
      <c r="K10" s="22" t="s">
        <v>491</v>
      </c>
      <c r="L10" s="13">
        <f>SUM(L2:L9)</f>
        <v>24067665</v>
      </c>
      <c r="M10" s="16"/>
    </row>
    <row r="11" spans="1:13" x14ac:dyDescent="0.3">
      <c r="A11" s="22" t="s">
        <v>490</v>
      </c>
      <c r="B11" s="27">
        <f>B10/Rank!C215</f>
        <v>0.66996901096327255</v>
      </c>
      <c r="C11" s="22" t="s">
        <v>490</v>
      </c>
      <c r="D11" s="27">
        <f>D10/Rank!E215</f>
        <v>0.44152926352225425</v>
      </c>
      <c r="E11" s="22" t="s">
        <v>490</v>
      </c>
      <c r="F11" s="27">
        <f>F10/Rank!G215</f>
        <v>0.56025226070463607</v>
      </c>
      <c r="G11" s="16"/>
      <c r="H11" s="16"/>
      <c r="I11" s="22" t="s">
        <v>490</v>
      </c>
      <c r="J11" s="27">
        <f>J10/Rank!K215</f>
        <v>0.40065477159217894</v>
      </c>
      <c r="K11" s="22" t="s">
        <v>490</v>
      </c>
      <c r="L11" s="27">
        <f>L10/Rank!M215</f>
        <v>0.39861610315204754</v>
      </c>
      <c r="M11" s="16"/>
    </row>
    <row r="13" spans="1:13" x14ac:dyDescent="0.3">
      <c r="A13" s="30" t="s">
        <v>457</v>
      </c>
      <c r="B13" s="31"/>
      <c r="C13" s="24">
        <f>CORREL(K2:K9,M2:M9)</f>
        <v>0.97332852678457515</v>
      </c>
    </row>
    <row r="15" spans="1:13" x14ac:dyDescent="0.3">
      <c r="B15" s="22" t="s">
        <v>480</v>
      </c>
      <c r="C15" s="22" t="s">
        <v>481</v>
      </c>
      <c r="D15" s="22" t="s">
        <v>482</v>
      </c>
    </row>
    <row r="16" spans="1:13" x14ac:dyDescent="0.3">
      <c r="A16" s="23" t="s">
        <v>476</v>
      </c>
      <c r="B16" s="16">
        <f>_xlfn.STDEV.S(J2:J9)</f>
        <v>1769844.0744992804</v>
      </c>
      <c r="C16" s="16">
        <f>AVERAGE(J2:J9)</f>
        <v>3092022.75</v>
      </c>
      <c r="D16" s="11">
        <f>B16/C16</f>
        <v>0.57239037924261083</v>
      </c>
    </row>
    <row r="17" spans="1:4" x14ac:dyDescent="0.3">
      <c r="A17" s="23" t="s">
        <v>477</v>
      </c>
      <c r="B17" s="16">
        <f>_xlfn.STDEV.S(L2:L9)</f>
        <v>1709397.5512488468</v>
      </c>
      <c r="C17" s="17">
        <f>AVERAGE(L2:L9)</f>
        <v>3008458.125</v>
      </c>
      <c r="D17" s="11">
        <f>B17/C17</f>
        <v>0.56819722270485207</v>
      </c>
    </row>
  </sheetData>
  <autoFilter ref="A1:M1" xr:uid="{A0C458E4-B7E6-4D85-9D1E-1AA13A4F1D61}">
    <sortState xmlns:xlrd2="http://schemas.microsoft.com/office/spreadsheetml/2017/richdata2" ref="A2:M9">
      <sortCondition ref="K1"/>
    </sortState>
  </autoFilter>
  <mergeCells count="1">
    <mergeCell ref="A13:B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8804E-4E81-4613-A6AF-F4523F1AF08D}">
  <dimension ref="A1"/>
  <sheetViews>
    <sheetView tabSelected="1" zoomScale="58" zoomScaleNormal="58" workbookViewId="0">
      <selection activeCell="BQ157" sqref="BQ157"/>
    </sheetView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Rank</vt:lpstr>
      <vt:lpstr>Rank-Size</vt:lpstr>
      <vt:lpstr>Metros</vt:lpstr>
      <vt:lpstr>Charts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Lodewalt Venter</dc:creator>
  <cp:lastModifiedBy>Lodewalt Venter</cp:lastModifiedBy>
  <dcterms:created xsi:type="dcterms:W3CDTF">2024-07-21T19:20:26Z</dcterms:created>
  <dcterms:modified xsi:type="dcterms:W3CDTF">2025-07-21T21:53:05Z</dcterms:modified>
</cp:coreProperties>
</file>